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F3B35010-FF44-458E-ABA9-6DF23EBCDF3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区市町村番号" sheetId="19" r:id="rId1"/>
    <sheet name="協力難病指定医" sheetId="4" r:id="rId2"/>
    <sheet name="自動抽出" sheetId="17" r:id="rId3"/>
  </sheets>
  <definedNames>
    <definedName name="_xlnm._FilterDatabase" localSheetId="1" hidden="1">協力難病指定医!$A$1:$O$808</definedName>
    <definedName name="_xlnm._FilterDatabase" localSheetId="2" hidden="1">自動抽出!$A$1:$I$808</definedName>
    <definedName name="_xlnm.Print_Area" localSheetId="2">自動抽出!$A$1:$I$808</definedName>
    <definedName name="_xlnm.Print_Titles" localSheetId="1">協力難病指定医!$1:$1</definedName>
    <definedName name="_xlnm.Print_Titles" localSheetId="2">自動抽出!$1:$1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5" i="4"/>
  <c r="A6" i="4"/>
  <c r="A7" i="4"/>
  <c r="A8" i="4" s="1"/>
  <c r="A9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3" i="4"/>
  <c r="C2" i="17"/>
  <c r="D2" i="17"/>
  <c r="E2" i="17"/>
  <c r="F2" i="17"/>
  <c r="G2" i="17"/>
  <c r="H2" i="17"/>
  <c r="I2" i="17"/>
  <c r="C3" i="17"/>
  <c r="D3" i="17"/>
  <c r="E3" i="17"/>
  <c r="F3" i="17"/>
  <c r="G3" i="17"/>
  <c r="H3" i="17"/>
  <c r="I3" i="17"/>
  <c r="C4" i="17"/>
  <c r="D4" i="17"/>
  <c r="E4" i="17"/>
  <c r="F4" i="17"/>
  <c r="G4" i="17"/>
  <c r="H4" i="17"/>
  <c r="I4" i="17"/>
  <c r="C5" i="17"/>
  <c r="D5" i="17"/>
  <c r="E5" i="17"/>
  <c r="F5" i="17"/>
  <c r="G5" i="17"/>
  <c r="H5" i="17"/>
  <c r="I5" i="17"/>
  <c r="C6" i="17"/>
  <c r="D6" i="17"/>
  <c r="E6" i="17"/>
  <c r="F6" i="17"/>
  <c r="G6" i="17"/>
  <c r="H6" i="17"/>
  <c r="I6" i="17"/>
  <c r="C7" i="17"/>
  <c r="D7" i="17"/>
  <c r="E7" i="17"/>
  <c r="F7" i="17"/>
  <c r="G7" i="17"/>
  <c r="H7" i="17"/>
  <c r="I7" i="17"/>
  <c r="C8" i="17"/>
  <c r="D8" i="17"/>
  <c r="E8" i="17"/>
  <c r="F8" i="17"/>
  <c r="G8" i="17"/>
  <c r="H8" i="17"/>
  <c r="I8" i="17"/>
  <c r="C9" i="17"/>
  <c r="D9" i="17"/>
  <c r="E9" i="17"/>
  <c r="F9" i="17"/>
  <c r="G9" i="17"/>
  <c r="H9" i="17"/>
  <c r="I9" i="17"/>
  <c r="C10" i="17"/>
  <c r="D10" i="17"/>
  <c r="E10" i="17"/>
  <c r="F10" i="17"/>
  <c r="G10" i="17"/>
  <c r="H10" i="17"/>
  <c r="I10" i="17"/>
  <c r="C11" i="17"/>
  <c r="D11" i="17"/>
  <c r="E11" i="17"/>
  <c r="F11" i="17"/>
  <c r="G11" i="17"/>
  <c r="H11" i="17"/>
  <c r="I11" i="17"/>
  <c r="C12" i="17"/>
  <c r="D12" i="17"/>
  <c r="E12" i="17"/>
  <c r="F12" i="17"/>
  <c r="G12" i="17"/>
  <c r="H12" i="17"/>
  <c r="I12" i="17"/>
  <c r="C13" i="17"/>
  <c r="D13" i="17"/>
  <c r="E13" i="17"/>
  <c r="F13" i="17"/>
  <c r="G13" i="17"/>
  <c r="H13" i="17"/>
  <c r="I13" i="17"/>
  <c r="C14" i="17"/>
  <c r="D14" i="17"/>
  <c r="E14" i="17"/>
  <c r="F14" i="17"/>
  <c r="G14" i="17"/>
  <c r="H14" i="17"/>
  <c r="I14" i="17"/>
  <c r="C15" i="17"/>
  <c r="D15" i="17"/>
  <c r="E15" i="17"/>
  <c r="F15" i="17"/>
  <c r="G15" i="17"/>
  <c r="H15" i="17"/>
  <c r="I15" i="17"/>
  <c r="C16" i="17"/>
  <c r="D16" i="17"/>
  <c r="E16" i="17"/>
  <c r="F16" i="17"/>
  <c r="G16" i="17"/>
  <c r="H16" i="17"/>
  <c r="I16" i="17"/>
  <c r="C17" i="17"/>
  <c r="D17" i="17"/>
  <c r="E17" i="17"/>
  <c r="F17" i="17"/>
  <c r="G17" i="17"/>
  <c r="H17" i="17"/>
  <c r="I17" i="17"/>
  <c r="C18" i="17"/>
  <c r="D18" i="17"/>
  <c r="E18" i="17"/>
  <c r="F18" i="17"/>
  <c r="G18" i="17"/>
  <c r="H18" i="17"/>
  <c r="I18" i="17"/>
  <c r="C19" i="17"/>
  <c r="D19" i="17"/>
  <c r="E19" i="17"/>
  <c r="F19" i="17"/>
  <c r="G19" i="17"/>
  <c r="H19" i="17"/>
  <c r="I19" i="17"/>
  <c r="C20" i="17"/>
  <c r="D20" i="17"/>
  <c r="E20" i="17"/>
  <c r="F20" i="17"/>
  <c r="G20" i="17"/>
  <c r="H20" i="17"/>
  <c r="I20" i="17"/>
  <c r="C21" i="17"/>
  <c r="D21" i="17"/>
  <c r="E21" i="17"/>
  <c r="F21" i="17"/>
  <c r="G21" i="17"/>
  <c r="H21" i="17"/>
  <c r="I21" i="17"/>
  <c r="C22" i="17"/>
  <c r="D22" i="17"/>
  <c r="E22" i="17"/>
  <c r="F22" i="17"/>
  <c r="G22" i="17"/>
  <c r="H22" i="17"/>
  <c r="I22" i="17"/>
  <c r="C23" i="17"/>
  <c r="D23" i="17"/>
  <c r="E23" i="17"/>
  <c r="F23" i="17"/>
  <c r="G23" i="17"/>
  <c r="H23" i="17"/>
  <c r="I23" i="17"/>
  <c r="C24" i="17"/>
  <c r="D24" i="17"/>
  <c r="E24" i="17"/>
  <c r="F24" i="17"/>
  <c r="G24" i="17"/>
  <c r="H24" i="17"/>
  <c r="I24" i="17"/>
  <c r="C25" i="17"/>
  <c r="D25" i="17"/>
  <c r="E25" i="17"/>
  <c r="F25" i="17"/>
  <c r="G25" i="17"/>
  <c r="H25" i="17"/>
  <c r="I25" i="17"/>
  <c r="C26" i="17"/>
  <c r="D26" i="17"/>
  <c r="E26" i="17"/>
  <c r="F26" i="17"/>
  <c r="G26" i="17"/>
  <c r="H26" i="17"/>
  <c r="I26" i="17"/>
  <c r="C27" i="17"/>
  <c r="D27" i="17"/>
  <c r="E27" i="17"/>
  <c r="F27" i="17"/>
  <c r="G27" i="17"/>
  <c r="H27" i="17"/>
  <c r="I27" i="17"/>
  <c r="C28" i="17"/>
  <c r="D28" i="17"/>
  <c r="E28" i="17"/>
  <c r="F28" i="17"/>
  <c r="G28" i="17"/>
  <c r="H28" i="17"/>
  <c r="I28" i="17"/>
  <c r="C29" i="17"/>
  <c r="D29" i="17"/>
  <c r="E29" i="17"/>
  <c r="F29" i="17"/>
  <c r="G29" i="17"/>
  <c r="H29" i="17"/>
  <c r="I29" i="17"/>
  <c r="C30" i="17"/>
  <c r="D30" i="17"/>
  <c r="E30" i="17"/>
  <c r="F30" i="17"/>
  <c r="G30" i="17"/>
  <c r="H30" i="17"/>
  <c r="I30" i="17"/>
  <c r="C31" i="17"/>
  <c r="D31" i="17"/>
  <c r="E31" i="17"/>
  <c r="F31" i="17"/>
  <c r="G31" i="17"/>
  <c r="H31" i="17"/>
  <c r="I31" i="17"/>
  <c r="C32" i="17"/>
  <c r="D32" i="17"/>
  <c r="E32" i="17"/>
  <c r="F32" i="17"/>
  <c r="G32" i="17"/>
  <c r="H32" i="17"/>
  <c r="I32" i="17"/>
  <c r="C33" i="17"/>
  <c r="D33" i="17"/>
  <c r="E33" i="17"/>
  <c r="F33" i="17"/>
  <c r="G33" i="17"/>
  <c r="H33" i="17"/>
  <c r="I33" i="17"/>
  <c r="C34" i="17"/>
  <c r="D34" i="17"/>
  <c r="E34" i="17"/>
  <c r="F34" i="17"/>
  <c r="G34" i="17"/>
  <c r="H34" i="17"/>
  <c r="I34" i="17"/>
  <c r="C35" i="17"/>
  <c r="D35" i="17"/>
  <c r="E35" i="17"/>
  <c r="F35" i="17"/>
  <c r="G35" i="17"/>
  <c r="H35" i="17"/>
  <c r="I35" i="17"/>
  <c r="C36" i="17"/>
  <c r="D36" i="17"/>
  <c r="E36" i="17"/>
  <c r="F36" i="17"/>
  <c r="G36" i="17"/>
  <c r="H36" i="17"/>
  <c r="I36" i="17"/>
  <c r="C37" i="17"/>
  <c r="D37" i="17"/>
  <c r="E37" i="17"/>
  <c r="F37" i="17"/>
  <c r="G37" i="17"/>
  <c r="H37" i="17"/>
  <c r="I37" i="17"/>
  <c r="C38" i="17"/>
  <c r="D38" i="17"/>
  <c r="E38" i="17"/>
  <c r="F38" i="17"/>
  <c r="G38" i="17"/>
  <c r="H38" i="17"/>
  <c r="I38" i="17"/>
  <c r="C39" i="17"/>
  <c r="D39" i="17"/>
  <c r="E39" i="17"/>
  <c r="F39" i="17"/>
  <c r="G39" i="17"/>
  <c r="H39" i="17"/>
  <c r="I39" i="17"/>
  <c r="C40" i="17"/>
  <c r="D40" i="17"/>
  <c r="E40" i="17"/>
  <c r="F40" i="17"/>
  <c r="G40" i="17"/>
  <c r="H40" i="17"/>
  <c r="I40" i="17"/>
  <c r="C41" i="17"/>
  <c r="D41" i="17"/>
  <c r="E41" i="17"/>
  <c r="F41" i="17"/>
  <c r="G41" i="17"/>
  <c r="H41" i="17"/>
  <c r="I41" i="17"/>
  <c r="C42" i="17"/>
  <c r="D42" i="17"/>
  <c r="E42" i="17"/>
  <c r="F42" i="17"/>
  <c r="G42" i="17"/>
  <c r="H42" i="17"/>
  <c r="I42" i="17"/>
  <c r="C43" i="17"/>
  <c r="D43" i="17"/>
  <c r="E43" i="17"/>
  <c r="F43" i="17"/>
  <c r="G43" i="17"/>
  <c r="H43" i="17"/>
  <c r="I43" i="17"/>
  <c r="C44" i="17"/>
  <c r="D44" i="17"/>
  <c r="E44" i="17"/>
  <c r="F44" i="17"/>
  <c r="G44" i="17"/>
  <c r="H44" i="17"/>
  <c r="I44" i="17"/>
  <c r="C45" i="17"/>
  <c r="D45" i="17"/>
  <c r="E45" i="17"/>
  <c r="F45" i="17"/>
  <c r="G45" i="17"/>
  <c r="H45" i="17"/>
  <c r="I45" i="17"/>
  <c r="C46" i="17"/>
  <c r="D46" i="17"/>
  <c r="E46" i="17"/>
  <c r="F46" i="17"/>
  <c r="G46" i="17"/>
  <c r="H46" i="17"/>
  <c r="I46" i="17"/>
  <c r="C47" i="17"/>
  <c r="D47" i="17"/>
  <c r="E47" i="17"/>
  <c r="F47" i="17"/>
  <c r="G47" i="17"/>
  <c r="H47" i="17"/>
  <c r="I47" i="17"/>
  <c r="C48" i="17"/>
  <c r="D48" i="17"/>
  <c r="E48" i="17"/>
  <c r="F48" i="17"/>
  <c r="G48" i="17"/>
  <c r="H48" i="17"/>
  <c r="I48" i="17"/>
  <c r="C49" i="17"/>
  <c r="D49" i="17"/>
  <c r="E49" i="17"/>
  <c r="F49" i="17"/>
  <c r="G49" i="17"/>
  <c r="H49" i="17"/>
  <c r="I49" i="17"/>
  <c r="C50" i="17"/>
  <c r="D50" i="17"/>
  <c r="E50" i="17"/>
  <c r="F50" i="17"/>
  <c r="G50" i="17"/>
  <c r="H50" i="17"/>
  <c r="I50" i="17"/>
  <c r="C51" i="17"/>
  <c r="D51" i="17"/>
  <c r="E51" i="17"/>
  <c r="F51" i="17"/>
  <c r="G51" i="17"/>
  <c r="H51" i="17"/>
  <c r="I51" i="17"/>
  <c r="C52" i="17"/>
  <c r="D52" i="17"/>
  <c r="E52" i="17"/>
  <c r="F52" i="17"/>
  <c r="G52" i="17"/>
  <c r="H52" i="17"/>
  <c r="I52" i="17"/>
  <c r="C53" i="17"/>
  <c r="D53" i="17"/>
  <c r="E53" i="17"/>
  <c r="F53" i="17"/>
  <c r="G53" i="17"/>
  <c r="H53" i="17"/>
  <c r="I53" i="17"/>
  <c r="C54" i="17"/>
  <c r="D54" i="17"/>
  <c r="E54" i="17"/>
  <c r="F54" i="17"/>
  <c r="G54" i="17"/>
  <c r="H54" i="17"/>
  <c r="I54" i="17"/>
  <c r="C55" i="17"/>
  <c r="D55" i="17"/>
  <c r="E55" i="17"/>
  <c r="F55" i="17"/>
  <c r="G55" i="17"/>
  <c r="H55" i="17"/>
  <c r="I55" i="17"/>
  <c r="C56" i="17"/>
  <c r="D56" i="17"/>
  <c r="E56" i="17"/>
  <c r="F56" i="17"/>
  <c r="G56" i="17"/>
  <c r="H56" i="17"/>
  <c r="I56" i="17"/>
  <c r="C57" i="17"/>
  <c r="D57" i="17"/>
  <c r="E57" i="17"/>
  <c r="F57" i="17"/>
  <c r="G57" i="17"/>
  <c r="H57" i="17"/>
  <c r="I57" i="17"/>
  <c r="C58" i="17"/>
  <c r="D58" i="17"/>
  <c r="E58" i="17"/>
  <c r="F58" i="17"/>
  <c r="G58" i="17"/>
  <c r="H58" i="17"/>
  <c r="I58" i="17"/>
  <c r="C59" i="17"/>
  <c r="D59" i="17"/>
  <c r="E59" i="17"/>
  <c r="F59" i="17"/>
  <c r="G59" i="17"/>
  <c r="H59" i="17"/>
  <c r="I59" i="17"/>
  <c r="C60" i="17"/>
  <c r="D60" i="17"/>
  <c r="E60" i="17"/>
  <c r="F60" i="17"/>
  <c r="G60" i="17"/>
  <c r="H60" i="17"/>
  <c r="I60" i="17"/>
  <c r="C61" i="17"/>
  <c r="D61" i="17"/>
  <c r="E61" i="17"/>
  <c r="F61" i="17"/>
  <c r="G61" i="17"/>
  <c r="H61" i="17"/>
  <c r="I61" i="17"/>
  <c r="C62" i="17"/>
  <c r="D62" i="17"/>
  <c r="E62" i="17"/>
  <c r="F62" i="17"/>
  <c r="G62" i="17"/>
  <c r="H62" i="17"/>
  <c r="I62" i="17"/>
  <c r="C63" i="17"/>
  <c r="D63" i="17"/>
  <c r="E63" i="17"/>
  <c r="F63" i="17"/>
  <c r="G63" i="17"/>
  <c r="H63" i="17"/>
  <c r="I63" i="17"/>
  <c r="C64" i="17"/>
  <c r="D64" i="17"/>
  <c r="E64" i="17"/>
  <c r="F64" i="17"/>
  <c r="G64" i="17"/>
  <c r="H64" i="17"/>
  <c r="I64" i="17"/>
  <c r="C65" i="17"/>
  <c r="D65" i="17"/>
  <c r="E65" i="17"/>
  <c r="F65" i="17"/>
  <c r="G65" i="17"/>
  <c r="H65" i="17"/>
  <c r="I65" i="17"/>
  <c r="C66" i="17"/>
  <c r="D66" i="17"/>
  <c r="E66" i="17"/>
  <c r="F66" i="17"/>
  <c r="G66" i="17"/>
  <c r="H66" i="17"/>
  <c r="I66" i="17"/>
  <c r="C67" i="17"/>
  <c r="D67" i="17"/>
  <c r="E67" i="17"/>
  <c r="F67" i="17"/>
  <c r="G67" i="17"/>
  <c r="H67" i="17"/>
  <c r="I67" i="17"/>
  <c r="C68" i="17"/>
  <c r="D68" i="17"/>
  <c r="E68" i="17"/>
  <c r="F68" i="17"/>
  <c r="G68" i="17"/>
  <c r="H68" i="17"/>
  <c r="I68" i="17"/>
  <c r="C69" i="17"/>
  <c r="D69" i="17"/>
  <c r="E69" i="17"/>
  <c r="F69" i="17"/>
  <c r="G69" i="17"/>
  <c r="H69" i="17"/>
  <c r="I69" i="17"/>
  <c r="C70" i="17"/>
  <c r="D70" i="17"/>
  <c r="E70" i="17"/>
  <c r="F70" i="17"/>
  <c r="G70" i="17"/>
  <c r="H70" i="17"/>
  <c r="I70" i="17"/>
  <c r="C71" i="17"/>
  <c r="D71" i="17"/>
  <c r="E71" i="17"/>
  <c r="F71" i="17"/>
  <c r="G71" i="17"/>
  <c r="H71" i="17"/>
  <c r="I71" i="17"/>
  <c r="C72" i="17"/>
  <c r="D72" i="17"/>
  <c r="E72" i="17"/>
  <c r="F72" i="17"/>
  <c r="G72" i="17"/>
  <c r="H72" i="17"/>
  <c r="I72" i="17"/>
  <c r="C73" i="17"/>
  <c r="D73" i="17"/>
  <c r="E73" i="17"/>
  <c r="F73" i="17"/>
  <c r="G73" i="17"/>
  <c r="H73" i="17"/>
  <c r="I73" i="17"/>
  <c r="C74" i="17"/>
  <c r="D74" i="17"/>
  <c r="E74" i="17"/>
  <c r="F74" i="17"/>
  <c r="G74" i="17"/>
  <c r="H74" i="17"/>
  <c r="I74" i="17"/>
  <c r="C75" i="17"/>
  <c r="D75" i="17"/>
  <c r="E75" i="17"/>
  <c r="F75" i="17"/>
  <c r="G75" i="17"/>
  <c r="H75" i="17"/>
  <c r="I75" i="17"/>
  <c r="C76" i="17"/>
  <c r="D76" i="17"/>
  <c r="E76" i="17"/>
  <c r="F76" i="17"/>
  <c r="G76" i="17"/>
  <c r="H76" i="17"/>
  <c r="I76" i="17"/>
  <c r="C77" i="17"/>
  <c r="D77" i="17"/>
  <c r="E77" i="17"/>
  <c r="F77" i="17"/>
  <c r="G77" i="17"/>
  <c r="H77" i="17"/>
  <c r="I77" i="17"/>
  <c r="C78" i="17"/>
  <c r="D78" i="17"/>
  <c r="E78" i="17"/>
  <c r="F78" i="17"/>
  <c r="G78" i="17"/>
  <c r="H78" i="17"/>
  <c r="I78" i="17"/>
  <c r="C79" i="17"/>
  <c r="D79" i="17"/>
  <c r="E79" i="17"/>
  <c r="F79" i="17"/>
  <c r="G79" i="17"/>
  <c r="H79" i="17"/>
  <c r="I79" i="17"/>
  <c r="C80" i="17"/>
  <c r="D80" i="17"/>
  <c r="E80" i="17"/>
  <c r="F80" i="17"/>
  <c r="G80" i="17"/>
  <c r="H80" i="17"/>
  <c r="I80" i="17"/>
  <c r="C81" i="17"/>
  <c r="D81" i="17"/>
  <c r="E81" i="17"/>
  <c r="F81" i="17"/>
  <c r="G81" i="17"/>
  <c r="H81" i="17"/>
  <c r="I81" i="17"/>
  <c r="C82" i="17"/>
  <c r="D82" i="17"/>
  <c r="E82" i="17"/>
  <c r="F82" i="17"/>
  <c r="G82" i="17"/>
  <c r="H82" i="17"/>
  <c r="I82" i="17"/>
  <c r="C83" i="17"/>
  <c r="D83" i="17"/>
  <c r="E83" i="17"/>
  <c r="F83" i="17"/>
  <c r="G83" i="17"/>
  <c r="H83" i="17"/>
  <c r="I83" i="17"/>
  <c r="C84" i="17"/>
  <c r="D84" i="17"/>
  <c r="E84" i="17"/>
  <c r="F84" i="17"/>
  <c r="G84" i="17"/>
  <c r="H84" i="17"/>
  <c r="I84" i="17"/>
  <c r="C85" i="17"/>
  <c r="D85" i="17"/>
  <c r="E85" i="17"/>
  <c r="F85" i="17"/>
  <c r="G85" i="17"/>
  <c r="H85" i="17"/>
  <c r="I85" i="17"/>
  <c r="C86" i="17"/>
  <c r="D86" i="17"/>
  <c r="E86" i="17"/>
  <c r="F86" i="17"/>
  <c r="G86" i="17"/>
  <c r="H86" i="17"/>
  <c r="I86" i="17"/>
  <c r="C87" i="17"/>
  <c r="D87" i="17"/>
  <c r="E87" i="17"/>
  <c r="F87" i="17"/>
  <c r="G87" i="17"/>
  <c r="H87" i="17"/>
  <c r="I87" i="17"/>
  <c r="C88" i="17"/>
  <c r="D88" i="17"/>
  <c r="E88" i="17"/>
  <c r="F88" i="17"/>
  <c r="G88" i="17"/>
  <c r="H88" i="17"/>
  <c r="I88" i="17"/>
  <c r="C89" i="17"/>
  <c r="D89" i="17"/>
  <c r="E89" i="17"/>
  <c r="F89" i="17"/>
  <c r="G89" i="17"/>
  <c r="H89" i="17"/>
  <c r="I89" i="17"/>
  <c r="C90" i="17"/>
  <c r="D90" i="17"/>
  <c r="E90" i="17"/>
  <c r="F90" i="17"/>
  <c r="G90" i="17"/>
  <c r="H90" i="17"/>
  <c r="I90" i="17"/>
  <c r="C91" i="17"/>
  <c r="D91" i="17"/>
  <c r="E91" i="17"/>
  <c r="F91" i="17"/>
  <c r="G91" i="17"/>
  <c r="H91" i="17"/>
  <c r="I91" i="17"/>
  <c r="C92" i="17"/>
  <c r="D92" i="17"/>
  <c r="E92" i="17"/>
  <c r="F92" i="17"/>
  <c r="G92" i="17"/>
  <c r="H92" i="17"/>
  <c r="I92" i="17"/>
  <c r="C93" i="17"/>
  <c r="D93" i="17"/>
  <c r="E93" i="17"/>
  <c r="F93" i="17"/>
  <c r="G93" i="17"/>
  <c r="H93" i="17"/>
  <c r="I93" i="17"/>
  <c r="C94" i="17"/>
  <c r="D94" i="17"/>
  <c r="E94" i="17"/>
  <c r="F94" i="17"/>
  <c r="G94" i="17"/>
  <c r="H94" i="17"/>
  <c r="I94" i="17"/>
  <c r="C95" i="17"/>
  <c r="D95" i="17"/>
  <c r="E95" i="17"/>
  <c r="F95" i="17"/>
  <c r="G95" i="17"/>
  <c r="H95" i="17"/>
  <c r="I95" i="17"/>
  <c r="C96" i="17"/>
  <c r="D96" i="17"/>
  <c r="E96" i="17"/>
  <c r="F96" i="17"/>
  <c r="G96" i="17"/>
  <c r="H96" i="17"/>
  <c r="I96" i="17"/>
  <c r="C97" i="17"/>
  <c r="D97" i="17"/>
  <c r="E97" i="17"/>
  <c r="F97" i="17"/>
  <c r="G97" i="17"/>
  <c r="H97" i="17"/>
  <c r="I97" i="17"/>
  <c r="C98" i="17"/>
  <c r="D98" i="17"/>
  <c r="E98" i="17"/>
  <c r="F98" i="17"/>
  <c r="G98" i="17"/>
  <c r="H98" i="17"/>
  <c r="I98" i="17"/>
  <c r="C99" i="17"/>
  <c r="D99" i="17"/>
  <c r="E99" i="17"/>
  <c r="F99" i="17"/>
  <c r="G99" i="17"/>
  <c r="H99" i="17"/>
  <c r="I99" i="17"/>
  <c r="C100" i="17"/>
  <c r="D100" i="17"/>
  <c r="E100" i="17"/>
  <c r="F100" i="17"/>
  <c r="G100" i="17"/>
  <c r="H100" i="17"/>
  <c r="I100" i="17"/>
  <c r="C101" i="17"/>
  <c r="D101" i="17"/>
  <c r="E101" i="17"/>
  <c r="F101" i="17"/>
  <c r="G101" i="17"/>
  <c r="H101" i="17"/>
  <c r="I101" i="17"/>
  <c r="C102" i="17"/>
  <c r="D102" i="17"/>
  <c r="E102" i="17"/>
  <c r="F102" i="17"/>
  <c r="G102" i="17"/>
  <c r="H102" i="17"/>
  <c r="I102" i="17"/>
  <c r="C103" i="17"/>
  <c r="D103" i="17"/>
  <c r="E103" i="17"/>
  <c r="F103" i="17"/>
  <c r="G103" i="17"/>
  <c r="H103" i="17"/>
  <c r="I103" i="17"/>
  <c r="C104" i="17"/>
  <c r="D104" i="17"/>
  <c r="E104" i="17"/>
  <c r="F104" i="17"/>
  <c r="G104" i="17"/>
  <c r="H104" i="17"/>
  <c r="I104" i="17"/>
  <c r="C105" i="17"/>
  <c r="D105" i="17"/>
  <c r="E105" i="17"/>
  <c r="F105" i="17"/>
  <c r="G105" i="17"/>
  <c r="H105" i="17"/>
  <c r="I105" i="17"/>
  <c r="C106" i="17"/>
  <c r="D106" i="17"/>
  <c r="E106" i="17"/>
  <c r="F106" i="17"/>
  <c r="G106" i="17"/>
  <c r="H106" i="17"/>
  <c r="I106" i="17"/>
  <c r="C107" i="17"/>
  <c r="D107" i="17"/>
  <c r="E107" i="17"/>
  <c r="F107" i="17"/>
  <c r="G107" i="17"/>
  <c r="H107" i="17"/>
  <c r="I107" i="17"/>
  <c r="C108" i="17"/>
  <c r="D108" i="17"/>
  <c r="E108" i="17"/>
  <c r="F108" i="17"/>
  <c r="G108" i="17"/>
  <c r="H108" i="17"/>
  <c r="I108" i="17"/>
  <c r="C109" i="17"/>
  <c r="D109" i="17"/>
  <c r="E109" i="17"/>
  <c r="F109" i="17"/>
  <c r="G109" i="17"/>
  <c r="H109" i="17"/>
  <c r="I109" i="17"/>
  <c r="C110" i="17"/>
  <c r="D110" i="17"/>
  <c r="E110" i="17"/>
  <c r="F110" i="17"/>
  <c r="G110" i="17"/>
  <c r="H110" i="17"/>
  <c r="I110" i="17"/>
  <c r="C111" i="17"/>
  <c r="D111" i="17"/>
  <c r="E111" i="17"/>
  <c r="F111" i="17"/>
  <c r="G111" i="17"/>
  <c r="H111" i="17"/>
  <c r="I111" i="17"/>
  <c r="C112" i="17"/>
  <c r="D112" i="17"/>
  <c r="E112" i="17"/>
  <c r="F112" i="17"/>
  <c r="G112" i="17"/>
  <c r="H112" i="17"/>
  <c r="I112" i="17"/>
  <c r="C113" i="17"/>
  <c r="D113" i="17"/>
  <c r="E113" i="17"/>
  <c r="F113" i="17"/>
  <c r="G113" i="17"/>
  <c r="H113" i="17"/>
  <c r="I113" i="17"/>
  <c r="C114" i="17"/>
  <c r="D114" i="17"/>
  <c r="E114" i="17"/>
  <c r="F114" i="17"/>
  <c r="G114" i="17"/>
  <c r="H114" i="17"/>
  <c r="I114" i="17"/>
  <c r="C115" i="17"/>
  <c r="D115" i="17"/>
  <c r="E115" i="17"/>
  <c r="F115" i="17"/>
  <c r="G115" i="17"/>
  <c r="H115" i="17"/>
  <c r="I115" i="17"/>
  <c r="C116" i="17"/>
  <c r="D116" i="17"/>
  <c r="E116" i="17"/>
  <c r="F116" i="17"/>
  <c r="G116" i="17"/>
  <c r="H116" i="17"/>
  <c r="I116" i="17"/>
  <c r="C117" i="17"/>
  <c r="D117" i="17"/>
  <c r="E117" i="17"/>
  <c r="F117" i="17"/>
  <c r="G117" i="17"/>
  <c r="H117" i="17"/>
  <c r="I117" i="17"/>
  <c r="C118" i="17"/>
  <c r="D118" i="17"/>
  <c r="E118" i="17"/>
  <c r="F118" i="17"/>
  <c r="G118" i="17"/>
  <c r="H118" i="17"/>
  <c r="I118" i="17"/>
  <c r="C119" i="17"/>
  <c r="D119" i="17"/>
  <c r="E119" i="17"/>
  <c r="F119" i="17"/>
  <c r="G119" i="17"/>
  <c r="H119" i="17"/>
  <c r="I119" i="17"/>
  <c r="C120" i="17"/>
  <c r="D120" i="17"/>
  <c r="E120" i="17"/>
  <c r="F120" i="17"/>
  <c r="G120" i="17"/>
  <c r="H120" i="17"/>
  <c r="I120" i="17"/>
  <c r="C121" i="17"/>
  <c r="D121" i="17"/>
  <c r="E121" i="17"/>
  <c r="F121" i="17"/>
  <c r="G121" i="17"/>
  <c r="H121" i="17"/>
  <c r="I121" i="17"/>
  <c r="C122" i="17"/>
  <c r="D122" i="17"/>
  <c r="E122" i="17"/>
  <c r="F122" i="17"/>
  <c r="G122" i="17"/>
  <c r="H122" i="17"/>
  <c r="I122" i="17"/>
  <c r="C123" i="17"/>
  <c r="D123" i="17"/>
  <c r="E123" i="17"/>
  <c r="F123" i="17"/>
  <c r="G123" i="17"/>
  <c r="H123" i="17"/>
  <c r="I123" i="17"/>
  <c r="C124" i="17"/>
  <c r="D124" i="17"/>
  <c r="E124" i="17"/>
  <c r="F124" i="17"/>
  <c r="G124" i="17"/>
  <c r="H124" i="17"/>
  <c r="I124" i="17"/>
  <c r="C125" i="17"/>
  <c r="D125" i="17"/>
  <c r="E125" i="17"/>
  <c r="F125" i="17"/>
  <c r="G125" i="17"/>
  <c r="H125" i="17"/>
  <c r="I125" i="17"/>
  <c r="C126" i="17"/>
  <c r="D126" i="17"/>
  <c r="E126" i="17"/>
  <c r="F126" i="17"/>
  <c r="G126" i="17"/>
  <c r="H126" i="17"/>
  <c r="I126" i="17"/>
  <c r="C127" i="17"/>
  <c r="D127" i="17"/>
  <c r="E127" i="17"/>
  <c r="F127" i="17"/>
  <c r="G127" i="17"/>
  <c r="I127" i="17"/>
  <c r="C128" i="17"/>
  <c r="D128" i="17"/>
  <c r="E128" i="17"/>
  <c r="F128" i="17"/>
  <c r="G128" i="17"/>
  <c r="H128" i="17"/>
  <c r="I128" i="17"/>
  <c r="C129" i="17"/>
  <c r="D129" i="17"/>
  <c r="E129" i="17"/>
  <c r="F129" i="17"/>
  <c r="G129" i="17"/>
  <c r="H129" i="17"/>
  <c r="I129" i="17"/>
  <c r="C130" i="17"/>
  <c r="D130" i="17"/>
  <c r="E130" i="17"/>
  <c r="F130" i="17"/>
  <c r="G130" i="17"/>
  <c r="H130" i="17"/>
  <c r="I130" i="17"/>
  <c r="C131" i="17"/>
  <c r="D131" i="17"/>
  <c r="E131" i="17"/>
  <c r="F131" i="17"/>
  <c r="G131" i="17"/>
  <c r="H131" i="17"/>
  <c r="I131" i="17"/>
  <c r="C132" i="17"/>
  <c r="D132" i="17"/>
  <c r="E132" i="17"/>
  <c r="F132" i="17"/>
  <c r="G132" i="17"/>
  <c r="H132" i="17"/>
  <c r="I132" i="17"/>
  <c r="C133" i="17"/>
  <c r="D133" i="17"/>
  <c r="E133" i="17"/>
  <c r="F133" i="17"/>
  <c r="G133" i="17"/>
  <c r="H133" i="17"/>
  <c r="I133" i="17"/>
  <c r="C134" i="17"/>
  <c r="D134" i="17"/>
  <c r="E134" i="17"/>
  <c r="F134" i="17"/>
  <c r="G134" i="17"/>
  <c r="H134" i="17"/>
  <c r="I134" i="17"/>
  <c r="C135" i="17"/>
  <c r="D135" i="17"/>
  <c r="E135" i="17"/>
  <c r="F135" i="17"/>
  <c r="G135" i="17"/>
  <c r="H135" i="17"/>
  <c r="I135" i="17"/>
  <c r="C136" i="17"/>
  <c r="D136" i="17"/>
  <c r="E136" i="17"/>
  <c r="F136" i="17"/>
  <c r="G136" i="17"/>
  <c r="H136" i="17"/>
  <c r="I136" i="17"/>
  <c r="C137" i="17"/>
  <c r="D137" i="17"/>
  <c r="E137" i="17"/>
  <c r="F137" i="17"/>
  <c r="G137" i="17"/>
  <c r="H137" i="17"/>
  <c r="I137" i="17"/>
  <c r="C138" i="17"/>
  <c r="D138" i="17"/>
  <c r="E138" i="17"/>
  <c r="F138" i="17"/>
  <c r="G138" i="17"/>
  <c r="H138" i="17"/>
  <c r="I138" i="17"/>
  <c r="C139" i="17"/>
  <c r="D139" i="17"/>
  <c r="E139" i="17"/>
  <c r="F139" i="17"/>
  <c r="G139" i="17"/>
  <c r="H139" i="17"/>
  <c r="I139" i="17"/>
  <c r="C140" i="17"/>
  <c r="D140" i="17"/>
  <c r="E140" i="17"/>
  <c r="F140" i="17"/>
  <c r="G140" i="17"/>
  <c r="H140" i="17"/>
  <c r="I140" i="17"/>
  <c r="C141" i="17"/>
  <c r="D141" i="17"/>
  <c r="E141" i="17"/>
  <c r="F141" i="17"/>
  <c r="G141" i="17"/>
  <c r="H141" i="17"/>
  <c r="I141" i="17"/>
  <c r="C142" i="17"/>
  <c r="D142" i="17"/>
  <c r="E142" i="17"/>
  <c r="F142" i="17"/>
  <c r="G142" i="17"/>
  <c r="H142" i="17"/>
  <c r="I142" i="17"/>
  <c r="C143" i="17"/>
  <c r="D143" i="17"/>
  <c r="E143" i="17"/>
  <c r="F143" i="17"/>
  <c r="G143" i="17"/>
  <c r="H143" i="17"/>
  <c r="I143" i="17"/>
  <c r="C144" i="17"/>
  <c r="D144" i="17"/>
  <c r="E144" i="17"/>
  <c r="F144" i="17"/>
  <c r="G144" i="17"/>
  <c r="H144" i="17"/>
  <c r="I144" i="17"/>
  <c r="C145" i="17"/>
  <c r="D145" i="17"/>
  <c r="E145" i="17"/>
  <c r="F145" i="17"/>
  <c r="G145" i="17"/>
  <c r="H145" i="17"/>
  <c r="I145" i="17"/>
  <c r="C146" i="17"/>
  <c r="D146" i="17"/>
  <c r="E146" i="17"/>
  <c r="F146" i="17"/>
  <c r="G146" i="17"/>
  <c r="H146" i="17"/>
  <c r="I146" i="17"/>
  <c r="C147" i="17"/>
  <c r="D147" i="17"/>
  <c r="E147" i="17"/>
  <c r="F147" i="17"/>
  <c r="G147" i="17"/>
  <c r="H147" i="17"/>
  <c r="I147" i="17"/>
  <c r="C148" i="17"/>
  <c r="D148" i="17"/>
  <c r="E148" i="17"/>
  <c r="F148" i="17"/>
  <c r="G148" i="17"/>
  <c r="H148" i="17"/>
  <c r="I148" i="17"/>
  <c r="C149" i="17"/>
  <c r="D149" i="17"/>
  <c r="E149" i="17"/>
  <c r="F149" i="17"/>
  <c r="G149" i="17"/>
  <c r="H149" i="17"/>
  <c r="I149" i="17"/>
  <c r="C150" i="17"/>
  <c r="D150" i="17"/>
  <c r="E150" i="17"/>
  <c r="F150" i="17"/>
  <c r="G150" i="17"/>
  <c r="H150" i="17"/>
  <c r="I150" i="17"/>
  <c r="C151" i="17"/>
  <c r="D151" i="17"/>
  <c r="E151" i="17"/>
  <c r="F151" i="17"/>
  <c r="G151" i="17"/>
  <c r="H151" i="17"/>
  <c r="I151" i="17"/>
  <c r="C152" i="17"/>
  <c r="D152" i="17"/>
  <c r="E152" i="17"/>
  <c r="F152" i="17"/>
  <c r="G152" i="17"/>
  <c r="H152" i="17"/>
  <c r="I152" i="17"/>
  <c r="C153" i="17"/>
  <c r="D153" i="17"/>
  <c r="E153" i="17"/>
  <c r="F153" i="17"/>
  <c r="G153" i="17"/>
  <c r="H153" i="17"/>
  <c r="I153" i="17"/>
  <c r="C154" i="17"/>
  <c r="D154" i="17"/>
  <c r="E154" i="17"/>
  <c r="F154" i="17"/>
  <c r="G154" i="17"/>
  <c r="H154" i="17"/>
  <c r="I154" i="17"/>
  <c r="C155" i="17"/>
  <c r="D155" i="17"/>
  <c r="E155" i="17"/>
  <c r="F155" i="17"/>
  <c r="G155" i="17"/>
  <c r="H155" i="17"/>
  <c r="I155" i="17"/>
  <c r="C156" i="17"/>
  <c r="D156" i="17"/>
  <c r="E156" i="17"/>
  <c r="F156" i="17"/>
  <c r="G156" i="17"/>
  <c r="H156" i="17"/>
  <c r="I156" i="17"/>
  <c r="C157" i="17"/>
  <c r="D157" i="17"/>
  <c r="E157" i="17"/>
  <c r="F157" i="17"/>
  <c r="G157" i="17"/>
  <c r="H157" i="17"/>
  <c r="I157" i="17"/>
  <c r="C158" i="17"/>
  <c r="D158" i="17"/>
  <c r="E158" i="17"/>
  <c r="F158" i="17"/>
  <c r="G158" i="17"/>
  <c r="H158" i="17"/>
  <c r="I158" i="17"/>
  <c r="C159" i="17"/>
  <c r="D159" i="17"/>
  <c r="E159" i="17"/>
  <c r="F159" i="17"/>
  <c r="G159" i="17"/>
  <c r="H159" i="17"/>
  <c r="I159" i="17"/>
  <c r="C160" i="17"/>
  <c r="D160" i="17"/>
  <c r="E160" i="17"/>
  <c r="F160" i="17"/>
  <c r="G160" i="17"/>
  <c r="H160" i="17"/>
  <c r="I160" i="17"/>
  <c r="C161" i="17"/>
  <c r="D161" i="17"/>
  <c r="E161" i="17"/>
  <c r="F161" i="17"/>
  <c r="G161" i="17"/>
  <c r="H161" i="17"/>
  <c r="I161" i="17"/>
  <c r="C162" i="17"/>
  <c r="D162" i="17"/>
  <c r="E162" i="17"/>
  <c r="F162" i="17"/>
  <c r="G162" i="17"/>
  <c r="H162" i="17"/>
  <c r="I162" i="17"/>
  <c r="C163" i="17"/>
  <c r="D163" i="17"/>
  <c r="E163" i="17"/>
  <c r="F163" i="17"/>
  <c r="G163" i="17"/>
  <c r="H163" i="17"/>
  <c r="I163" i="17"/>
  <c r="C164" i="17"/>
  <c r="D164" i="17"/>
  <c r="E164" i="17"/>
  <c r="F164" i="17"/>
  <c r="G164" i="17"/>
  <c r="H164" i="17"/>
  <c r="I164" i="17"/>
  <c r="C165" i="17"/>
  <c r="D165" i="17"/>
  <c r="E165" i="17"/>
  <c r="F165" i="17"/>
  <c r="G165" i="17"/>
  <c r="H165" i="17"/>
  <c r="I165" i="17"/>
  <c r="C166" i="17"/>
  <c r="D166" i="17"/>
  <c r="E166" i="17"/>
  <c r="F166" i="17"/>
  <c r="G166" i="17"/>
  <c r="H166" i="17"/>
  <c r="I166" i="17"/>
  <c r="C167" i="17"/>
  <c r="D167" i="17"/>
  <c r="E167" i="17"/>
  <c r="F167" i="17"/>
  <c r="G167" i="17"/>
  <c r="H167" i="17"/>
  <c r="I167" i="17"/>
  <c r="C168" i="17"/>
  <c r="D168" i="17"/>
  <c r="E168" i="17"/>
  <c r="F168" i="17"/>
  <c r="G168" i="17"/>
  <c r="H168" i="17"/>
  <c r="I168" i="17"/>
  <c r="C169" i="17"/>
  <c r="D169" i="17"/>
  <c r="E169" i="17"/>
  <c r="F169" i="17"/>
  <c r="G169" i="17"/>
  <c r="H169" i="17"/>
  <c r="I169" i="17"/>
  <c r="C170" i="17"/>
  <c r="D170" i="17"/>
  <c r="E170" i="17"/>
  <c r="F170" i="17"/>
  <c r="G170" i="17"/>
  <c r="H170" i="17"/>
  <c r="I170" i="17"/>
  <c r="C171" i="17"/>
  <c r="D171" i="17"/>
  <c r="E171" i="17"/>
  <c r="F171" i="17"/>
  <c r="G171" i="17"/>
  <c r="H171" i="17"/>
  <c r="I171" i="17"/>
  <c r="C172" i="17"/>
  <c r="D172" i="17"/>
  <c r="E172" i="17"/>
  <c r="F172" i="17"/>
  <c r="G172" i="17"/>
  <c r="H172" i="17"/>
  <c r="I172" i="17"/>
  <c r="C173" i="17"/>
  <c r="D173" i="17"/>
  <c r="E173" i="17"/>
  <c r="F173" i="17"/>
  <c r="G173" i="17"/>
  <c r="H173" i="17"/>
  <c r="I173" i="17"/>
  <c r="C174" i="17"/>
  <c r="D174" i="17"/>
  <c r="E174" i="17"/>
  <c r="F174" i="17"/>
  <c r="G174" i="17"/>
  <c r="H174" i="17"/>
  <c r="I174" i="17"/>
  <c r="C175" i="17"/>
  <c r="D175" i="17"/>
  <c r="E175" i="17"/>
  <c r="F175" i="17"/>
  <c r="G175" i="17"/>
  <c r="H175" i="17"/>
  <c r="I175" i="17"/>
  <c r="C176" i="17"/>
  <c r="D176" i="17"/>
  <c r="E176" i="17"/>
  <c r="F176" i="17"/>
  <c r="G176" i="17"/>
  <c r="H176" i="17"/>
  <c r="I176" i="17"/>
  <c r="C177" i="17"/>
  <c r="D177" i="17"/>
  <c r="E177" i="17"/>
  <c r="F177" i="17"/>
  <c r="G177" i="17"/>
  <c r="H177" i="17"/>
  <c r="I177" i="17"/>
  <c r="C178" i="17"/>
  <c r="D178" i="17"/>
  <c r="E178" i="17"/>
  <c r="F178" i="17"/>
  <c r="G178" i="17"/>
  <c r="H178" i="17"/>
  <c r="I178" i="17"/>
  <c r="C179" i="17"/>
  <c r="D179" i="17"/>
  <c r="E179" i="17"/>
  <c r="F179" i="17"/>
  <c r="G179" i="17"/>
  <c r="H179" i="17"/>
  <c r="I179" i="17"/>
  <c r="C180" i="17"/>
  <c r="D180" i="17"/>
  <c r="E180" i="17"/>
  <c r="F180" i="17"/>
  <c r="G180" i="17"/>
  <c r="H180" i="17"/>
  <c r="I180" i="17"/>
  <c r="C181" i="17"/>
  <c r="D181" i="17"/>
  <c r="E181" i="17"/>
  <c r="F181" i="17"/>
  <c r="G181" i="17"/>
  <c r="H181" i="17"/>
  <c r="I181" i="17"/>
  <c r="C182" i="17"/>
  <c r="D182" i="17"/>
  <c r="E182" i="17"/>
  <c r="F182" i="17"/>
  <c r="G182" i="17"/>
  <c r="H182" i="17"/>
  <c r="I182" i="17"/>
  <c r="C183" i="17"/>
  <c r="D183" i="17"/>
  <c r="E183" i="17"/>
  <c r="F183" i="17"/>
  <c r="G183" i="17"/>
  <c r="H183" i="17"/>
  <c r="I183" i="17"/>
  <c r="C184" i="17"/>
  <c r="D184" i="17"/>
  <c r="E184" i="17"/>
  <c r="F184" i="17"/>
  <c r="G184" i="17"/>
  <c r="H184" i="17"/>
  <c r="I184" i="17"/>
  <c r="C185" i="17"/>
  <c r="D185" i="17"/>
  <c r="E185" i="17"/>
  <c r="F185" i="17"/>
  <c r="G185" i="17"/>
  <c r="H185" i="17"/>
  <c r="I185" i="17"/>
  <c r="C186" i="17"/>
  <c r="D186" i="17"/>
  <c r="E186" i="17"/>
  <c r="F186" i="17"/>
  <c r="G186" i="17"/>
  <c r="H186" i="17"/>
  <c r="I186" i="17"/>
  <c r="C187" i="17"/>
  <c r="D187" i="17"/>
  <c r="E187" i="17"/>
  <c r="F187" i="17"/>
  <c r="G187" i="17"/>
  <c r="H187" i="17"/>
  <c r="I187" i="17"/>
  <c r="C188" i="17"/>
  <c r="D188" i="17"/>
  <c r="E188" i="17"/>
  <c r="F188" i="17"/>
  <c r="G188" i="17"/>
  <c r="H188" i="17"/>
  <c r="I188" i="17"/>
  <c r="C189" i="17"/>
  <c r="D189" i="17"/>
  <c r="E189" i="17"/>
  <c r="F189" i="17"/>
  <c r="G189" i="17"/>
  <c r="H189" i="17"/>
  <c r="I189" i="17"/>
  <c r="C190" i="17"/>
  <c r="D190" i="17"/>
  <c r="E190" i="17"/>
  <c r="F190" i="17"/>
  <c r="G190" i="17"/>
  <c r="H190" i="17"/>
  <c r="I190" i="17"/>
  <c r="C191" i="17"/>
  <c r="D191" i="17"/>
  <c r="E191" i="17"/>
  <c r="F191" i="17"/>
  <c r="G191" i="17"/>
  <c r="H191" i="17"/>
  <c r="I191" i="17"/>
  <c r="C192" i="17"/>
  <c r="D192" i="17"/>
  <c r="E192" i="17"/>
  <c r="F192" i="17"/>
  <c r="G192" i="17"/>
  <c r="H192" i="17"/>
  <c r="I192" i="17"/>
  <c r="C193" i="17"/>
  <c r="D193" i="17"/>
  <c r="E193" i="17"/>
  <c r="F193" i="17"/>
  <c r="G193" i="17"/>
  <c r="H193" i="17"/>
  <c r="I193" i="17"/>
  <c r="C194" i="17"/>
  <c r="D194" i="17"/>
  <c r="E194" i="17"/>
  <c r="F194" i="17"/>
  <c r="G194" i="17"/>
  <c r="H194" i="17"/>
  <c r="I194" i="17"/>
  <c r="C195" i="17"/>
  <c r="D195" i="17"/>
  <c r="E195" i="17"/>
  <c r="F195" i="17"/>
  <c r="G195" i="17"/>
  <c r="H195" i="17"/>
  <c r="I195" i="17"/>
  <c r="C196" i="17"/>
  <c r="D196" i="17"/>
  <c r="E196" i="17"/>
  <c r="F196" i="17"/>
  <c r="G196" i="17"/>
  <c r="H196" i="17"/>
  <c r="I196" i="17"/>
  <c r="C197" i="17"/>
  <c r="D197" i="17"/>
  <c r="E197" i="17"/>
  <c r="F197" i="17"/>
  <c r="G197" i="17"/>
  <c r="H197" i="17"/>
  <c r="I197" i="17"/>
  <c r="C198" i="17"/>
  <c r="D198" i="17"/>
  <c r="E198" i="17"/>
  <c r="F198" i="17"/>
  <c r="G198" i="17"/>
  <c r="H198" i="17"/>
  <c r="I198" i="17"/>
  <c r="C199" i="17"/>
  <c r="D199" i="17"/>
  <c r="E199" i="17"/>
  <c r="F199" i="17"/>
  <c r="G199" i="17"/>
  <c r="H199" i="17"/>
  <c r="I199" i="17"/>
  <c r="C200" i="17"/>
  <c r="D200" i="17"/>
  <c r="E200" i="17"/>
  <c r="F200" i="17"/>
  <c r="G200" i="17"/>
  <c r="H200" i="17"/>
  <c r="I200" i="17"/>
  <c r="C201" i="17"/>
  <c r="D201" i="17"/>
  <c r="E201" i="17"/>
  <c r="F201" i="17"/>
  <c r="G201" i="17"/>
  <c r="H201" i="17"/>
  <c r="I201" i="17"/>
  <c r="C202" i="17"/>
  <c r="D202" i="17"/>
  <c r="E202" i="17"/>
  <c r="F202" i="17"/>
  <c r="G202" i="17"/>
  <c r="H202" i="17"/>
  <c r="I202" i="17"/>
  <c r="C203" i="17"/>
  <c r="D203" i="17"/>
  <c r="E203" i="17"/>
  <c r="F203" i="17"/>
  <c r="G203" i="17"/>
  <c r="H203" i="17"/>
  <c r="I203" i="17"/>
  <c r="C204" i="17"/>
  <c r="D204" i="17"/>
  <c r="E204" i="17"/>
  <c r="F204" i="17"/>
  <c r="G204" i="17"/>
  <c r="H204" i="17"/>
  <c r="I204" i="17"/>
  <c r="C205" i="17"/>
  <c r="D205" i="17"/>
  <c r="E205" i="17"/>
  <c r="F205" i="17"/>
  <c r="G205" i="17"/>
  <c r="H205" i="17"/>
  <c r="I205" i="17"/>
  <c r="C206" i="17"/>
  <c r="D206" i="17"/>
  <c r="E206" i="17"/>
  <c r="F206" i="17"/>
  <c r="G206" i="17"/>
  <c r="H206" i="17"/>
  <c r="I206" i="17"/>
  <c r="C207" i="17"/>
  <c r="D207" i="17"/>
  <c r="E207" i="17"/>
  <c r="F207" i="17"/>
  <c r="G207" i="17"/>
  <c r="H207" i="17"/>
  <c r="I207" i="17"/>
  <c r="C208" i="17"/>
  <c r="D208" i="17"/>
  <c r="E208" i="17"/>
  <c r="F208" i="17"/>
  <c r="G208" i="17"/>
  <c r="H208" i="17"/>
  <c r="I208" i="17"/>
  <c r="C209" i="17"/>
  <c r="D209" i="17"/>
  <c r="E209" i="17"/>
  <c r="F209" i="17"/>
  <c r="G209" i="17"/>
  <c r="H209" i="17"/>
  <c r="I209" i="17"/>
  <c r="C210" i="17"/>
  <c r="D210" i="17"/>
  <c r="E210" i="17"/>
  <c r="F210" i="17"/>
  <c r="G210" i="17"/>
  <c r="H210" i="17"/>
  <c r="I210" i="17"/>
  <c r="C211" i="17"/>
  <c r="D211" i="17"/>
  <c r="E211" i="17"/>
  <c r="F211" i="17"/>
  <c r="G211" i="17"/>
  <c r="H211" i="17"/>
  <c r="I211" i="17"/>
  <c r="C212" i="17"/>
  <c r="D212" i="17"/>
  <c r="E212" i="17"/>
  <c r="F212" i="17"/>
  <c r="G212" i="17"/>
  <c r="H212" i="17"/>
  <c r="I212" i="17"/>
  <c r="C213" i="17"/>
  <c r="D213" i="17"/>
  <c r="E213" i="17"/>
  <c r="F213" i="17"/>
  <c r="G213" i="17"/>
  <c r="H213" i="17"/>
  <c r="I213" i="17"/>
  <c r="C214" i="17"/>
  <c r="D214" i="17"/>
  <c r="E214" i="17"/>
  <c r="F214" i="17"/>
  <c r="G214" i="17"/>
  <c r="H214" i="17"/>
  <c r="I214" i="17"/>
  <c r="C215" i="17"/>
  <c r="D215" i="17"/>
  <c r="E215" i="17"/>
  <c r="F215" i="17"/>
  <c r="G215" i="17"/>
  <c r="H215" i="17"/>
  <c r="I215" i="17"/>
  <c r="C216" i="17"/>
  <c r="D216" i="17"/>
  <c r="E216" i="17"/>
  <c r="F216" i="17"/>
  <c r="G216" i="17"/>
  <c r="H216" i="17"/>
  <c r="I216" i="17"/>
  <c r="C217" i="17"/>
  <c r="D217" i="17"/>
  <c r="E217" i="17"/>
  <c r="F217" i="17"/>
  <c r="G217" i="17"/>
  <c r="H217" i="17"/>
  <c r="I217" i="17"/>
  <c r="C218" i="17"/>
  <c r="D218" i="17"/>
  <c r="E218" i="17"/>
  <c r="F218" i="17"/>
  <c r="G218" i="17"/>
  <c r="H218" i="17"/>
  <c r="I218" i="17"/>
  <c r="C219" i="17"/>
  <c r="D219" i="17"/>
  <c r="E219" i="17"/>
  <c r="F219" i="17"/>
  <c r="G219" i="17"/>
  <c r="H219" i="17"/>
  <c r="I219" i="17"/>
  <c r="C220" i="17"/>
  <c r="D220" i="17"/>
  <c r="E220" i="17"/>
  <c r="F220" i="17"/>
  <c r="G220" i="17"/>
  <c r="H220" i="17"/>
  <c r="I220" i="17"/>
  <c r="C221" i="17"/>
  <c r="D221" i="17"/>
  <c r="E221" i="17"/>
  <c r="F221" i="17"/>
  <c r="G221" i="17"/>
  <c r="H221" i="17"/>
  <c r="I221" i="17"/>
  <c r="C222" i="17"/>
  <c r="D222" i="17"/>
  <c r="E222" i="17"/>
  <c r="F222" i="17"/>
  <c r="G222" i="17"/>
  <c r="H222" i="17"/>
  <c r="I222" i="17"/>
  <c r="C223" i="17"/>
  <c r="D223" i="17"/>
  <c r="E223" i="17"/>
  <c r="F223" i="17"/>
  <c r="G223" i="17"/>
  <c r="H223" i="17"/>
  <c r="I223" i="17"/>
  <c r="C224" i="17"/>
  <c r="D224" i="17"/>
  <c r="E224" i="17"/>
  <c r="F224" i="17"/>
  <c r="G224" i="17"/>
  <c r="H224" i="17"/>
  <c r="I224" i="17"/>
  <c r="C225" i="17"/>
  <c r="D225" i="17"/>
  <c r="E225" i="17"/>
  <c r="F225" i="17"/>
  <c r="G225" i="17"/>
  <c r="H225" i="17"/>
  <c r="I225" i="17"/>
  <c r="C226" i="17"/>
  <c r="D226" i="17"/>
  <c r="E226" i="17"/>
  <c r="F226" i="17"/>
  <c r="G226" i="17"/>
  <c r="H226" i="17"/>
  <c r="I226" i="17"/>
  <c r="C227" i="17"/>
  <c r="D227" i="17"/>
  <c r="E227" i="17"/>
  <c r="F227" i="17"/>
  <c r="G227" i="17"/>
  <c r="H227" i="17"/>
  <c r="I227" i="17"/>
  <c r="C228" i="17"/>
  <c r="D228" i="17"/>
  <c r="E228" i="17"/>
  <c r="F228" i="17"/>
  <c r="G228" i="17"/>
  <c r="H228" i="17"/>
  <c r="I228" i="17"/>
  <c r="C229" i="17"/>
  <c r="D229" i="17"/>
  <c r="E229" i="17"/>
  <c r="F229" i="17"/>
  <c r="G229" i="17"/>
  <c r="H229" i="17"/>
  <c r="I229" i="17"/>
  <c r="C230" i="17"/>
  <c r="D230" i="17"/>
  <c r="E230" i="17"/>
  <c r="F230" i="17"/>
  <c r="G230" i="17"/>
  <c r="H230" i="17"/>
  <c r="I230" i="17"/>
  <c r="C231" i="17"/>
  <c r="D231" i="17"/>
  <c r="E231" i="17"/>
  <c r="F231" i="17"/>
  <c r="G231" i="17"/>
  <c r="H231" i="17"/>
  <c r="I231" i="17"/>
  <c r="C232" i="17"/>
  <c r="D232" i="17"/>
  <c r="E232" i="17"/>
  <c r="F232" i="17"/>
  <c r="G232" i="17"/>
  <c r="H232" i="17"/>
  <c r="I232" i="17"/>
  <c r="C233" i="17"/>
  <c r="D233" i="17"/>
  <c r="E233" i="17"/>
  <c r="F233" i="17"/>
  <c r="G233" i="17"/>
  <c r="H233" i="17"/>
  <c r="I233" i="17"/>
  <c r="C234" i="17"/>
  <c r="D234" i="17"/>
  <c r="E234" i="17"/>
  <c r="F234" i="17"/>
  <c r="G234" i="17"/>
  <c r="H234" i="17"/>
  <c r="I234" i="17"/>
  <c r="C235" i="17"/>
  <c r="D235" i="17"/>
  <c r="E235" i="17"/>
  <c r="F235" i="17"/>
  <c r="G235" i="17"/>
  <c r="H235" i="17"/>
  <c r="I235" i="17"/>
  <c r="C236" i="17"/>
  <c r="D236" i="17"/>
  <c r="E236" i="17"/>
  <c r="F236" i="17"/>
  <c r="G236" i="17"/>
  <c r="H236" i="17"/>
  <c r="I236" i="17"/>
  <c r="C237" i="17"/>
  <c r="D237" i="17"/>
  <c r="E237" i="17"/>
  <c r="F237" i="17"/>
  <c r="G237" i="17"/>
  <c r="H237" i="17"/>
  <c r="I237" i="17"/>
  <c r="C238" i="17"/>
  <c r="D238" i="17"/>
  <c r="E238" i="17"/>
  <c r="F238" i="17"/>
  <c r="G238" i="17"/>
  <c r="H238" i="17"/>
  <c r="I238" i="17"/>
  <c r="C239" i="17"/>
  <c r="D239" i="17"/>
  <c r="E239" i="17"/>
  <c r="F239" i="17"/>
  <c r="G239" i="17"/>
  <c r="H239" i="17"/>
  <c r="I239" i="17"/>
  <c r="C240" i="17"/>
  <c r="D240" i="17"/>
  <c r="E240" i="17"/>
  <c r="F240" i="17"/>
  <c r="G240" i="17"/>
  <c r="H240" i="17"/>
  <c r="I240" i="17"/>
  <c r="C241" i="17"/>
  <c r="D241" i="17"/>
  <c r="E241" i="17"/>
  <c r="F241" i="17"/>
  <c r="G241" i="17"/>
  <c r="H241" i="17"/>
  <c r="I241" i="17"/>
  <c r="C242" i="17"/>
  <c r="D242" i="17"/>
  <c r="E242" i="17"/>
  <c r="F242" i="17"/>
  <c r="G242" i="17"/>
  <c r="H242" i="17"/>
  <c r="I242" i="17"/>
  <c r="C243" i="17"/>
  <c r="D243" i="17"/>
  <c r="E243" i="17"/>
  <c r="F243" i="17"/>
  <c r="G243" i="17"/>
  <c r="H243" i="17"/>
  <c r="I243" i="17"/>
  <c r="C244" i="17"/>
  <c r="D244" i="17"/>
  <c r="E244" i="17"/>
  <c r="F244" i="17"/>
  <c r="G244" i="17"/>
  <c r="H244" i="17"/>
  <c r="I244" i="17"/>
  <c r="C245" i="17"/>
  <c r="D245" i="17"/>
  <c r="E245" i="17"/>
  <c r="F245" i="17"/>
  <c r="G245" i="17"/>
  <c r="H245" i="17"/>
  <c r="I245" i="17"/>
  <c r="C246" i="17"/>
  <c r="D246" i="17"/>
  <c r="E246" i="17"/>
  <c r="F246" i="17"/>
  <c r="G246" i="17"/>
  <c r="H246" i="17"/>
  <c r="I246" i="17"/>
  <c r="C247" i="17"/>
  <c r="D247" i="17"/>
  <c r="E247" i="17"/>
  <c r="F247" i="17"/>
  <c r="G247" i="17"/>
  <c r="H247" i="17"/>
  <c r="I247" i="17"/>
  <c r="C248" i="17"/>
  <c r="D248" i="17"/>
  <c r="E248" i="17"/>
  <c r="F248" i="17"/>
  <c r="G248" i="17"/>
  <c r="H248" i="17"/>
  <c r="I248" i="17"/>
  <c r="C249" i="17"/>
  <c r="D249" i="17"/>
  <c r="E249" i="17"/>
  <c r="F249" i="17"/>
  <c r="G249" i="17"/>
  <c r="H249" i="17"/>
  <c r="I249" i="17"/>
  <c r="C250" i="17"/>
  <c r="D250" i="17"/>
  <c r="E250" i="17"/>
  <c r="F250" i="17"/>
  <c r="G250" i="17"/>
  <c r="H250" i="17"/>
  <c r="I250" i="17"/>
  <c r="C251" i="17"/>
  <c r="D251" i="17"/>
  <c r="E251" i="17"/>
  <c r="F251" i="17"/>
  <c r="G251" i="17"/>
  <c r="H251" i="17"/>
  <c r="I251" i="17"/>
  <c r="C252" i="17"/>
  <c r="D252" i="17"/>
  <c r="E252" i="17"/>
  <c r="F252" i="17"/>
  <c r="G252" i="17"/>
  <c r="H252" i="17"/>
  <c r="I252" i="17"/>
  <c r="C253" i="17"/>
  <c r="D253" i="17"/>
  <c r="E253" i="17"/>
  <c r="F253" i="17"/>
  <c r="G253" i="17"/>
  <c r="H253" i="17"/>
  <c r="I253" i="17"/>
  <c r="C254" i="17"/>
  <c r="D254" i="17"/>
  <c r="E254" i="17"/>
  <c r="F254" i="17"/>
  <c r="G254" i="17"/>
  <c r="H254" i="17"/>
  <c r="I254" i="17"/>
  <c r="C255" i="17"/>
  <c r="D255" i="17"/>
  <c r="E255" i="17"/>
  <c r="F255" i="17"/>
  <c r="G255" i="17"/>
  <c r="H255" i="17"/>
  <c r="I255" i="17"/>
  <c r="C256" i="17"/>
  <c r="D256" i="17"/>
  <c r="E256" i="17"/>
  <c r="F256" i="17"/>
  <c r="G256" i="17"/>
  <c r="H256" i="17"/>
  <c r="I256" i="17"/>
  <c r="C257" i="17"/>
  <c r="D257" i="17"/>
  <c r="E257" i="17"/>
  <c r="F257" i="17"/>
  <c r="G257" i="17"/>
  <c r="H257" i="17"/>
  <c r="I257" i="17"/>
  <c r="C258" i="17"/>
  <c r="D258" i="17"/>
  <c r="E258" i="17"/>
  <c r="F258" i="17"/>
  <c r="G258" i="17"/>
  <c r="H258" i="17"/>
  <c r="I258" i="17"/>
  <c r="C259" i="17"/>
  <c r="D259" i="17"/>
  <c r="E259" i="17"/>
  <c r="F259" i="17"/>
  <c r="G259" i="17"/>
  <c r="H259" i="17"/>
  <c r="I259" i="17"/>
  <c r="C260" i="17"/>
  <c r="D260" i="17"/>
  <c r="E260" i="17"/>
  <c r="F260" i="17"/>
  <c r="G260" i="17"/>
  <c r="H260" i="17"/>
  <c r="I260" i="17"/>
  <c r="C261" i="17"/>
  <c r="D261" i="17"/>
  <c r="E261" i="17"/>
  <c r="F261" i="17"/>
  <c r="G261" i="17"/>
  <c r="H261" i="17"/>
  <c r="I261" i="17"/>
  <c r="C262" i="17"/>
  <c r="D262" i="17"/>
  <c r="E262" i="17"/>
  <c r="F262" i="17"/>
  <c r="G262" i="17"/>
  <c r="H262" i="17"/>
  <c r="I262" i="17"/>
  <c r="C263" i="17"/>
  <c r="D263" i="17"/>
  <c r="E263" i="17"/>
  <c r="F263" i="17"/>
  <c r="G263" i="17"/>
  <c r="H263" i="17"/>
  <c r="I263" i="17"/>
  <c r="C264" i="17"/>
  <c r="D264" i="17"/>
  <c r="E264" i="17"/>
  <c r="F264" i="17"/>
  <c r="G264" i="17"/>
  <c r="H264" i="17"/>
  <c r="I264" i="17"/>
  <c r="C265" i="17"/>
  <c r="D265" i="17"/>
  <c r="E265" i="17"/>
  <c r="F265" i="17"/>
  <c r="G265" i="17"/>
  <c r="H265" i="17"/>
  <c r="I265" i="17"/>
  <c r="C266" i="17"/>
  <c r="D266" i="17"/>
  <c r="E266" i="17"/>
  <c r="F266" i="17"/>
  <c r="G266" i="17"/>
  <c r="H266" i="17"/>
  <c r="I266" i="17"/>
  <c r="C267" i="17"/>
  <c r="D267" i="17"/>
  <c r="E267" i="17"/>
  <c r="F267" i="17"/>
  <c r="G267" i="17"/>
  <c r="H267" i="17"/>
  <c r="I267" i="17"/>
  <c r="C268" i="17"/>
  <c r="D268" i="17"/>
  <c r="E268" i="17"/>
  <c r="F268" i="17"/>
  <c r="G268" i="17"/>
  <c r="H268" i="17"/>
  <c r="I268" i="17"/>
  <c r="C269" i="17"/>
  <c r="D269" i="17"/>
  <c r="E269" i="17"/>
  <c r="F269" i="17"/>
  <c r="G269" i="17"/>
  <c r="H269" i="17"/>
  <c r="I269" i="17"/>
  <c r="C270" i="17"/>
  <c r="D270" i="17"/>
  <c r="E270" i="17"/>
  <c r="F270" i="17"/>
  <c r="G270" i="17"/>
  <c r="H270" i="17"/>
  <c r="I270" i="17"/>
  <c r="C271" i="17"/>
  <c r="D271" i="17"/>
  <c r="E271" i="17"/>
  <c r="F271" i="17"/>
  <c r="G271" i="17"/>
  <c r="H271" i="17"/>
  <c r="I271" i="17"/>
  <c r="C272" i="17"/>
  <c r="D272" i="17"/>
  <c r="E272" i="17"/>
  <c r="F272" i="17"/>
  <c r="G272" i="17"/>
  <c r="H272" i="17"/>
  <c r="I272" i="17"/>
  <c r="C273" i="17"/>
  <c r="D273" i="17"/>
  <c r="E273" i="17"/>
  <c r="F273" i="17"/>
  <c r="G273" i="17"/>
  <c r="H273" i="17"/>
  <c r="I273" i="17"/>
  <c r="C274" i="17"/>
  <c r="D274" i="17"/>
  <c r="E274" i="17"/>
  <c r="F274" i="17"/>
  <c r="G274" i="17"/>
  <c r="H274" i="17"/>
  <c r="I274" i="17"/>
  <c r="C275" i="17"/>
  <c r="D275" i="17"/>
  <c r="E275" i="17"/>
  <c r="F275" i="17"/>
  <c r="G275" i="17"/>
  <c r="H275" i="17"/>
  <c r="I275" i="17"/>
  <c r="C276" i="17"/>
  <c r="D276" i="17"/>
  <c r="E276" i="17"/>
  <c r="F276" i="17"/>
  <c r="G276" i="17"/>
  <c r="H276" i="17"/>
  <c r="I276" i="17"/>
  <c r="C277" i="17"/>
  <c r="D277" i="17"/>
  <c r="E277" i="17"/>
  <c r="F277" i="17"/>
  <c r="G277" i="17"/>
  <c r="H277" i="17"/>
  <c r="I277" i="17"/>
  <c r="C278" i="17"/>
  <c r="D278" i="17"/>
  <c r="E278" i="17"/>
  <c r="F278" i="17"/>
  <c r="G278" i="17"/>
  <c r="H278" i="17"/>
  <c r="I278" i="17"/>
  <c r="C279" i="17"/>
  <c r="D279" i="17"/>
  <c r="E279" i="17"/>
  <c r="F279" i="17"/>
  <c r="G279" i="17"/>
  <c r="H279" i="17"/>
  <c r="I279" i="17"/>
  <c r="C280" i="17"/>
  <c r="D280" i="17"/>
  <c r="E280" i="17"/>
  <c r="F280" i="17"/>
  <c r="G280" i="17"/>
  <c r="H280" i="17"/>
  <c r="I280" i="17"/>
  <c r="C281" i="17"/>
  <c r="D281" i="17"/>
  <c r="E281" i="17"/>
  <c r="F281" i="17"/>
  <c r="G281" i="17"/>
  <c r="H281" i="17"/>
  <c r="I281" i="17"/>
  <c r="C282" i="17"/>
  <c r="D282" i="17"/>
  <c r="E282" i="17"/>
  <c r="F282" i="17"/>
  <c r="G282" i="17"/>
  <c r="H282" i="17"/>
  <c r="I282" i="17"/>
  <c r="C283" i="17"/>
  <c r="D283" i="17"/>
  <c r="E283" i="17"/>
  <c r="F283" i="17"/>
  <c r="G283" i="17"/>
  <c r="H283" i="17"/>
  <c r="I283" i="17"/>
  <c r="C284" i="17"/>
  <c r="D284" i="17"/>
  <c r="E284" i="17"/>
  <c r="F284" i="17"/>
  <c r="G284" i="17"/>
  <c r="H284" i="17"/>
  <c r="I284" i="17"/>
  <c r="C285" i="17"/>
  <c r="D285" i="17"/>
  <c r="E285" i="17"/>
  <c r="F285" i="17"/>
  <c r="G285" i="17"/>
  <c r="H285" i="17"/>
  <c r="I285" i="17"/>
  <c r="C286" i="17"/>
  <c r="D286" i="17"/>
  <c r="E286" i="17"/>
  <c r="F286" i="17"/>
  <c r="G286" i="17"/>
  <c r="H286" i="17"/>
  <c r="I286" i="17"/>
  <c r="C287" i="17"/>
  <c r="D287" i="17"/>
  <c r="E287" i="17"/>
  <c r="F287" i="17"/>
  <c r="G287" i="17"/>
  <c r="H287" i="17"/>
  <c r="I287" i="17"/>
  <c r="C288" i="17"/>
  <c r="D288" i="17"/>
  <c r="E288" i="17"/>
  <c r="F288" i="17"/>
  <c r="G288" i="17"/>
  <c r="H288" i="17"/>
  <c r="I288" i="17"/>
  <c r="C289" i="17"/>
  <c r="D289" i="17"/>
  <c r="E289" i="17"/>
  <c r="F289" i="17"/>
  <c r="G289" i="17"/>
  <c r="H289" i="17"/>
  <c r="I289" i="17"/>
  <c r="C290" i="17"/>
  <c r="D290" i="17"/>
  <c r="E290" i="17"/>
  <c r="F290" i="17"/>
  <c r="G290" i="17"/>
  <c r="H290" i="17"/>
  <c r="I290" i="17"/>
  <c r="C291" i="17"/>
  <c r="D291" i="17"/>
  <c r="E291" i="17"/>
  <c r="F291" i="17"/>
  <c r="G291" i="17"/>
  <c r="H291" i="17"/>
  <c r="I291" i="17"/>
  <c r="C292" i="17"/>
  <c r="D292" i="17"/>
  <c r="E292" i="17"/>
  <c r="F292" i="17"/>
  <c r="G292" i="17"/>
  <c r="H292" i="17"/>
  <c r="I292" i="17"/>
  <c r="C293" i="17"/>
  <c r="D293" i="17"/>
  <c r="E293" i="17"/>
  <c r="F293" i="17"/>
  <c r="G293" i="17"/>
  <c r="H293" i="17"/>
  <c r="I293" i="17"/>
  <c r="C294" i="17"/>
  <c r="D294" i="17"/>
  <c r="E294" i="17"/>
  <c r="F294" i="17"/>
  <c r="G294" i="17"/>
  <c r="H294" i="17"/>
  <c r="I294" i="17"/>
  <c r="C295" i="17"/>
  <c r="D295" i="17"/>
  <c r="E295" i="17"/>
  <c r="F295" i="17"/>
  <c r="G295" i="17"/>
  <c r="H295" i="17"/>
  <c r="I295" i="17"/>
  <c r="C296" i="17"/>
  <c r="D296" i="17"/>
  <c r="E296" i="17"/>
  <c r="F296" i="17"/>
  <c r="G296" i="17"/>
  <c r="H296" i="17"/>
  <c r="I296" i="17"/>
  <c r="C297" i="17"/>
  <c r="D297" i="17"/>
  <c r="E297" i="17"/>
  <c r="F297" i="17"/>
  <c r="G297" i="17"/>
  <c r="H297" i="17"/>
  <c r="I297" i="17"/>
  <c r="C298" i="17"/>
  <c r="D298" i="17"/>
  <c r="E298" i="17"/>
  <c r="F298" i="17"/>
  <c r="G298" i="17"/>
  <c r="H298" i="17"/>
  <c r="I298" i="17"/>
  <c r="C299" i="17"/>
  <c r="D299" i="17"/>
  <c r="E299" i="17"/>
  <c r="F299" i="17"/>
  <c r="G299" i="17"/>
  <c r="H299" i="17"/>
  <c r="I299" i="17"/>
  <c r="C300" i="17"/>
  <c r="D300" i="17"/>
  <c r="E300" i="17"/>
  <c r="F300" i="17"/>
  <c r="G300" i="17"/>
  <c r="H300" i="17"/>
  <c r="I300" i="17"/>
  <c r="C301" i="17"/>
  <c r="D301" i="17"/>
  <c r="E301" i="17"/>
  <c r="F301" i="17"/>
  <c r="G301" i="17"/>
  <c r="H301" i="17"/>
  <c r="I301" i="17"/>
  <c r="C302" i="17"/>
  <c r="D302" i="17"/>
  <c r="E302" i="17"/>
  <c r="F302" i="17"/>
  <c r="G302" i="17"/>
  <c r="H302" i="17"/>
  <c r="I302" i="17"/>
  <c r="C303" i="17"/>
  <c r="D303" i="17"/>
  <c r="E303" i="17"/>
  <c r="F303" i="17"/>
  <c r="G303" i="17"/>
  <c r="H303" i="17"/>
  <c r="I303" i="17"/>
  <c r="C304" i="17"/>
  <c r="D304" i="17"/>
  <c r="E304" i="17"/>
  <c r="F304" i="17"/>
  <c r="G304" i="17"/>
  <c r="H304" i="17"/>
  <c r="I304" i="17"/>
  <c r="C305" i="17"/>
  <c r="D305" i="17"/>
  <c r="E305" i="17"/>
  <c r="F305" i="17"/>
  <c r="G305" i="17"/>
  <c r="H305" i="17"/>
  <c r="I305" i="17"/>
  <c r="C306" i="17"/>
  <c r="D306" i="17"/>
  <c r="E306" i="17"/>
  <c r="F306" i="17"/>
  <c r="G306" i="17"/>
  <c r="H306" i="17"/>
  <c r="I306" i="17"/>
  <c r="C307" i="17"/>
  <c r="D307" i="17"/>
  <c r="E307" i="17"/>
  <c r="F307" i="17"/>
  <c r="G307" i="17"/>
  <c r="H307" i="17"/>
  <c r="I307" i="17"/>
  <c r="C308" i="17"/>
  <c r="D308" i="17"/>
  <c r="E308" i="17"/>
  <c r="F308" i="17"/>
  <c r="G308" i="17"/>
  <c r="H308" i="17"/>
  <c r="I308" i="17"/>
  <c r="C309" i="17"/>
  <c r="D309" i="17"/>
  <c r="E309" i="17"/>
  <c r="F309" i="17"/>
  <c r="G309" i="17"/>
  <c r="H309" i="17"/>
  <c r="I309" i="17"/>
  <c r="C310" i="17"/>
  <c r="D310" i="17"/>
  <c r="E310" i="17"/>
  <c r="F310" i="17"/>
  <c r="G310" i="17"/>
  <c r="H310" i="17"/>
  <c r="I310" i="17"/>
  <c r="C311" i="17"/>
  <c r="D311" i="17"/>
  <c r="E311" i="17"/>
  <c r="F311" i="17"/>
  <c r="G311" i="17"/>
  <c r="H311" i="17"/>
  <c r="I311" i="17"/>
  <c r="C312" i="17"/>
  <c r="D312" i="17"/>
  <c r="E312" i="17"/>
  <c r="F312" i="17"/>
  <c r="G312" i="17"/>
  <c r="H312" i="17"/>
  <c r="I312" i="17"/>
  <c r="C313" i="17"/>
  <c r="D313" i="17"/>
  <c r="E313" i="17"/>
  <c r="F313" i="17"/>
  <c r="G313" i="17"/>
  <c r="H313" i="17"/>
  <c r="I313" i="17"/>
  <c r="C314" i="17"/>
  <c r="D314" i="17"/>
  <c r="E314" i="17"/>
  <c r="F314" i="17"/>
  <c r="G314" i="17"/>
  <c r="H314" i="17"/>
  <c r="I314" i="17"/>
  <c r="C315" i="17"/>
  <c r="D315" i="17"/>
  <c r="E315" i="17"/>
  <c r="F315" i="17"/>
  <c r="G315" i="17"/>
  <c r="H315" i="17"/>
  <c r="I315" i="17"/>
  <c r="C316" i="17"/>
  <c r="D316" i="17"/>
  <c r="E316" i="17"/>
  <c r="F316" i="17"/>
  <c r="G316" i="17"/>
  <c r="H316" i="17"/>
  <c r="I316" i="17"/>
  <c r="C317" i="17"/>
  <c r="D317" i="17"/>
  <c r="E317" i="17"/>
  <c r="F317" i="17"/>
  <c r="G317" i="17"/>
  <c r="H317" i="17"/>
  <c r="I317" i="17"/>
  <c r="C318" i="17"/>
  <c r="D318" i="17"/>
  <c r="E318" i="17"/>
  <c r="F318" i="17"/>
  <c r="G318" i="17"/>
  <c r="H318" i="17"/>
  <c r="I318" i="17"/>
  <c r="C319" i="17"/>
  <c r="D319" i="17"/>
  <c r="E319" i="17"/>
  <c r="F319" i="17"/>
  <c r="G319" i="17"/>
  <c r="H319" i="17"/>
  <c r="I319" i="17"/>
  <c r="C320" i="17"/>
  <c r="D320" i="17"/>
  <c r="E320" i="17"/>
  <c r="F320" i="17"/>
  <c r="G320" i="17"/>
  <c r="H320" i="17"/>
  <c r="I320" i="17"/>
  <c r="C321" i="17"/>
  <c r="D321" i="17"/>
  <c r="E321" i="17"/>
  <c r="F321" i="17"/>
  <c r="G321" i="17"/>
  <c r="H321" i="17"/>
  <c r="I321" i="17"/>
  <c r="C322" i="17"/>
  <c r="D322" i="17"/>
  <c r="E322" i="17"/>
  <c r="F322" i="17"/>
  <c r="G322" i="17"/>
  <c r="H322" i="17"/>
  <c r="I322" i="17"/>
  <c r="C323" i="17"/>
  <c r="D323" i="17"/>
  <c r="E323" i="17"/>
  <c r="F323" i="17"/>
  <c r="G323" i="17"/>
  <c r="H323" i="17"/>
  <c r="I323" i="17"/>
  <c r="C324" i="17"/>
  <c r="D324" i="17"/>
  <c r="E324" i="17"/>
  <c r="F324" i="17"/>
  <c r="G324" i="17"/>
  <c r="H324" i="17"/>
  <c r="I324" i="17"/>
  <c r="C325" i="17"/>
  <c r="D325" i="17"/>
  <c r="E325" i="17"/>
  <c r="F325" i="17"/>
  <c r="G325" i="17"/>
  <c r="H325" i="17"/>
  <c r="I325" i="17"/>
  <c r="C326" i="17"/>
  <c r="D326" i="17"/>
  <c r="E326" i="17"/>
  <c r="F326" i="17"/>
  <c r="G326" i="17"/>
  <c r="H326" i="17"/>
  <c r="I326" i="17"/>
  <c r="C327" i="17"/>
  <c r="D327" i="17"/>
  <c r="E327" i="17"/>
  <c r="F327" i="17"/>
  <c r="G327" i="17"/>
  <c r="H327" i="17"/>
  <c r="I327" i="17"/>
  <c r="C328" i="17"/>
  <c r="D328" i="17"/>
  <c r="E328" i="17"/>
  <c r="F328" i="17"/>
  <c r="G328" i="17"/>
  <c r="H328" i="17"/>
  <c r="I328" i="17"/>
  <c r="C329" i="17"/>
  <c r="D329" i="17"/>
  <c r="E329" i="17"/>
  <c r="F329" i="17"/>
  <c r="G329" i="17"/>
  <c r="H329" i="17"/>
  <c r="I329" i="17"/>
  <c r="C330" i="17"/>
  <c r="D330" i="17"/>
  <c r="E330" i="17"/>
  <c r="F330" i="17"/>
  <c r="G330" i="17"/>
  <c r="H330" i="17"/>
  <c r="I330" i="17"/>
  <c r="C331" i="17"/>
  <c r="D331" i="17"/>
  <c r="E331" i="17"/>
  <c r="F331" i="17"/>
  <c r="G331" i="17"/>
  <c r="H331" i="17"/>
  <c r="I331" i="17"/>
  <c r="C332" i="17"/>
  <c r="D332" i="17"/>
  <c r="E332" i="17"/>
  <c r="F332" i="17"/>
  <c r="G332" i="17"/>
  <c r="H332" i="17"/>
  <c r="I332" i="17"/>
  <c r="C333" i="17"/>
  <c r="D333" i="17"/>
  <c r="E333" i="17"/>
  <c r="F333" i="17"/>
  <c r="G333" i="17"/>
  <c r="H333" i="17"/>
  <c r="I333" i="17"/>
  <c r="C334" i="17"/>
  <c r="D334" i="17"/>
  <c r="E334" i="17"/>
  <c r="F334" i="17"/>
  <c r="G334" i="17"/>
  <c r="H334" i="17"/>
  <c r="I334" i="17"/>
  <c r="C335" i="17"/>
  <c r="D335" i="17"/>
  <c r="E335" i="17"/>
  <c r="F335" i="17"/>
  <c r="G335" i="17"/>
  <c r="H335" i="17"/>
  <c r="I335" i="17"/>
  <c r="C336" i="17"/>
  <c r="D336" i="17"/>
  <c r="E336" i="17"/>
  <c r="F336" i="17"/>
  <c r="G336" i="17"/>
  <c r="H336" i="17"/>
  <c r="I336" i="17"/>
  <c r="C337" i="17"/>
  <c r="D337" i="17"/>
  <c r="E337" i="17"/>
  <c r="F337" i="17"/>
  <c r="G337" i="17"/>
  <c r="H337" i="17"/>
  <c r="I337" i="17"/>
  <c r="C338" i="17"/>
  <c r="D338" i="17"/>
  <c r="E338" i="17"/>
  <c r="F338" i="17"/>
  <c r="G338" i="17"/>
  <c r="H338" i="17"/>
  <c r="I338" i="17"/>
  <c r="C339" i="17"/>
  <c r="D339" i="17"/>
  <c r="E339" i="17"/>
  <c r="F339" i="17"/>
  <c r="G339" i="17"/>
  <c r="H339" i="17"/>
  <c r="I339" i="17"/>
  <c r="C340" i="17"/>
  <c r="D340" i="17"/>
  <c r="E340" i="17"/>
  <c r="F340" i="17"/>
  <c r="G340" i="17"/>
  <c r="H340" i="17"/>
  <c r="I340" i="17"/>
  <c r="C341" i="17"/>
  <c r="D341" i="17"/>
  <c r="E341" i="17"/>
  <c r="F341" i="17"/>
  <c r="G341" i="17"/>
  <c r="H341" i="17"/>
  <c r="I341" i="17"/>
  <c r="C342" i="17"/>
  <c r="D342" i="17"/>
  <c r="E342" i="17"/>
  <c r="F342" i="17"/>
  <c r="G342" i="17"/>
  <c r="H342" i="17"/>
  <c r="I342" i="17"/>
  <c r="C343" i="17"/>
  <c r="D343" i="17"/>
  <c r="E343" i="17"/>
  <c r="F343" i="17"/>
  <c r="G343" i="17"/>
  <c r="H343" i="17"/>
  <c r="I343" i="17"/>
  <c r="C344" i="17"/>
  <c r="D344" i="17"/>
  <c r="E344" i="17"/>
  <c r="F344" i="17"/>
  <c r="G344" i="17"/>
  <c r="H344" i="17"/>
  <c r="I344" i="17"/>
  <c r="C345" i="17"/>
  <c r="D345" i="17"/>
  <c r="E345" i="17"/>
  <c r="F345" i="17"/>
  <c r="G345" i="17"/>
  <c r="H345" i="17"/>
  <c r="I345" i="17"/>
  <c r="C346" i="17"/>
  <c r="D346" i="17"/>
  <c r="E346" i="17"/>
  <c r="F346" i="17"/>
  <c r="G346" i="17"/>
  <c r="H346" i="17"/>
  <c r="I346" i="17"/>
  <c r="C347" i="17"/>
  <c r="D347" i="17"/>
  <c r="E347" i="17"/>
  <c r="F347" i="17"/>
  <c r="G347" i="17"/>
  <c r="H347" i="17"/>
  <c r="I347" i="17"/>
  <c r="C348" i="17"/>
  <c r="D348" i="17"/>
  <c r="E348" i="17"/>
  <c r="F348" i="17"/>
  <c r="G348" i="17"/>
  <c r="H348" i="17"/>
  <c r="I348" i="17"/>
  <c r="C349" i="17"/>
  <c r="D349" i="17"/>
  <c r="E349" i="17"/>
  <c r="F349" i="17"/>
  <c r="G349" i="17"/>
  <c r="H349" i="17"/>
  <c r="I349" i="17"/>
  <c r="C350" i="17"/>
  <c r="D350" i="17"/>
  <c r="E350" i="17"/>
  <c r="F350" i="17"/>
  <c r="G350" i="17"/>
  <c r="H350" i="17"/>
  <c r="I350" i="17"/>
  <c r="C351" i="17"/>
  <c r="D351" i="17"/>
  <c r="E351" i="17"/>
  <c r="F351" i="17"/>
  <c r="G351" i="17"/>
  <c r="H351" i="17"/>
  <c r="I351" i="17"/>
  <c r="C352" i="17"/>
  <c r="D352" i="17"/>
  <c r="E352" i="17"/>
  <c r="F352" i="17"/>
  <c r="G352" i="17"/>
  <c r="H352" i="17"/>
  <c r="I352" i="17"/>
  <c r="C353" i="17"/>
  <c r="D353" i="17"/>
  <c r="E353" i="17"/>
  <c r="F353" i="17"/>
  <c r="G353" i="17"/>
  <c r="H353" i="17"/>
  <c r="I353" i="17"/>
  <c r="C354" i="17"/>
  <c r="D354" i="17"/>
  <c r="E354" i="17"/>
  <c r="F354" i="17"/>
  <c r="G354" i="17"/>
  <c r="H354" i="17"/>
  <c r="I354" i="17"/>
  <c r="C355" i="17"/>
  <c r="D355" i="17"/>
  <c r="E355" i="17"/>
  <c r="F355" i="17"/>
  <c r="G355" i="17"/>
  <c r="H355" i="17"/>
  <c r="I355" i="17"/>
  <c r="C356" i="17"/>
  <c r="D356" i="17"/>
  <c r="E356" i="17"/>
  <c r="F356" i="17"/>
  <c r="G356" i="17"/>
  <c r="H356" i="17"/>
  <c r="I356" i="17"/>
  <c r="C357" i="17"/>
  <c r="D357" i="17"/>
  <c r="E357" i="17"/>
  <c r="F357" i="17"/>
  <c r="G357" i="17"/>
  <c r="H357" i="17"/>
  <c r="I357" i="17"/>
  <c r="C358" i="17"/>
  <c r="D358" i="17"/>
  <c r="E358" i="17"/>
  <c r="F358" i="17"/>
  <c r="G358" i="17"/>
  <c r="H358" i="17"/>
  <c r="I358" i="17"/>
  <c r="C359" i="17"/>
  <c r="D359" i="17"/>
  <c r="E359" i="17"/>
  <c r="F359" i="17"/>
  <c r="G359" i="17"/>
  <c r="H359" i="17"/>
  <c r="I359" i="17"/>
  <c r="C360" i="17"/>
  <c r="D360" i="17"/>
  <c r="E360" i="17"/>
  <c r="F360" i="17"/>
  <c r="G360" i="17"/>
  <c r="H360" i="17"/>
  <c r="I360" i="17"/>
  <c r="C361" i="17"/>
  <c r="D361" i="17"/>
  <c r="E361" i="17"/>
  <c r="F361" i="17"/>
  <c r="H361" i="17"/>
  <c r="I361" i="17"/>
  <c r="C362" i="17"/>
  <c r="D362" i="17"/>
  <c r="E362" i="17"/>
  <c r="F362" i="17"/>
  <c r="G362" i="17"/>
  <c r="H362" i="17"/>
  <c r="I362" i="17"/>
  <c r="C363" i="17"/>
  <c r="D363" i="17"/>
  <c r="E363" i="17"/>
  <c r="F363" i="17"/>
  <c r="G363" i="17"/>
  <c r="H363" i="17"/>
  <c r="I363" i="17"/>
  <c r="C364" i="17"/>
  <c r="D364" i="17"/>
  <c r="E364" i="17"/>
  <c r="F364" i="17"/>
  <c r="G364" i="17"/>
  <c r="H364" i="17"/>
  <c r="I364" i="17"/>
  <c r="C365" i="17"/>
  <c r="D365" i="17"/>
  <c r="E365" i="17"/>
  <c r="F365" i="17"/>
  <c r="G365" i="17"/>
  <c r="H365" i="17"/>
  <c r="I365" i="17"/>
  <c r="C366" i="17"/>
  <c r="D366" i="17"/>
  <c r="E366" i="17"/>
  <c r="F366" i="17"/>
  <c r="G366" i="17"/>
  <c r="H366" i="17"/>
  <c r="I366" i="17"/>
  <c r="C367" i="17"/>
  <c r="D367" i="17"/>
  <c r="E367" i="17"/>
  <c r="F367" i="17"/>
  <c r="G367" i="17"/>
  <c r="H367" i="17"/>
  <c r="I367" i="17"/>
  <c r="C368" i="17"/>
  <c r="D368" i="17"/>
  <c r="E368" i="17"/>
  <c r="F368" i="17"/>
  <c r="G368" i="17"/>
  <c r="H368" i="17"/>
  <c r="I368" i="17"/>
  <c r="C369" i="17"/>
  <c r="D369" i="17"/>
  <c r="E369" i="17"/>
  <c r="F369" i="17"/>
  <c r="G369" i="17"/>
  <c r="H369" i="17"/>
  <c r="I369" i="17"/>
  <c r="C370" i="17"/>
  <c r="D370" i="17"/>
  <c r="E370" i="17"/>
  <c r="F370" i="17"/>
  <c r="G370" i="17"/>
  <c r="H370" i="17"/>
  <c r="I370" i="17"/>
  <c r="C371" i="17"/>
  <c r="D371" i="17"/>
  <c r="E371" i="17"/>
  <c r="F371" i="17"/>
  <c r="G371" i="17"/>
  <c r="H371" i="17"/>
  <c r="I371" i="17"/>
  <c r="C372" i="17"/>
  <c r="D372" i="17"/>
  <c r="E372" i="17"/>
  <c r="F372" i="17"/>
  <c r="G372" i="17"/>
  <c r="H372" i="17"/>
  <c r="I372" i="17"/>
  <c r="C373" i="17"/>
  <c r="D373" i="17"/>
  <c r="E373" i="17"/>
  <c r="F373" i="17"/>
  <c r="G373" i="17"/>
  <c r="H373" i="17"/>
  <c r="I373" i="17"/>
  <c r="C374" i="17"/>
  <c r="D374" i="17"/>
  <c r="E374" i="17"/>
  <c r="F374" i="17"/>
  <c r="G374" i="17"/>
  <c r="H374" i="17"/>
  <c r="I374" i="17"/>
  <c r="C375" i="17"/>
  <c r="D375" i="17"/>
  <c r="E375" i="17"/>
  <c r="F375" i="17"/>
  <c r="G375" i="17"/>
  <c r="H375" i="17"/>
  <c r="I375" i="17"/>
  <c r="C376" i="17"/>
  <c r="D376" i="17"/>
  <c r="E376" i="17"/>
  <c r="F376" i="17"/>
  <c r="G376" i="17"/>
  <c r="H376" i="17"/>
  <c r="I376" i="17"/>
  <c r="C377" i="17"/>
  <c r="D377" i="17"/>
  <c r="E377" i="17"/>
  <c r="F377" i="17"/>
  <c r="G377" i="17"/>
  <c r="H377" i="17"/>
  <c r="I377" i="17"/>
  <c r="C378" i="17"/>
  <c r="D378" i="17"/>
  <c r="E378" i="17"/>
  <c r="F378" i="17"/>
  <c r="G378" i="17"/>
  <c r="H378" i="17"/>
  <c r="I378" i="17"/>
  <c r="C379" i="17"/>
  <c r="D379" i="17"/>
  <c r="E379" i="17"/>
  <c r="F379" i="17"/>
  <c r="G379" i="17"/>
  <c r="H379" i="17"/>
  <c r="I379" i="17"/>
  <c r="C380" i="17"/>
  <c r="D380" i="17"/>
  <c r="E380" i="17"/>
  <c r="F380" i="17"/>
  <c r="G380" i="17"/>
  <c r="H380" i="17"/>
  <c r="I380" i="17"/>
  <c r="C381" i="17"/>
  <c r="D381" i="17"/>
  <c r="E381" i="17"/>
  <c r="F381" i="17"/>
  <c r="G381" i="17"/>
  <c r="H381" i="17"/>
  <c r="I381" i="17"/>
  <c r="C382" i="17"/>
  <c r="D382" i="17"/>
  <c r="E382" i="17"/>
  <c r="F382" i="17"/>
  <c r="G382" i="17"/>
  <c r="H382" i="17"/>
  <c r="I382" i="17"/>
  <c r="C383" i="17"/>
  <c r="D383" i="17"/>
  <c r="E383" i="17"/>
  <c r="F383" i="17"/>
  <c r="G383" i="17"/>
  <c r="H383" i="17"/>
  <c r="I383" i="17"/>
  <c r="C384" i="17"/>
  <c r="D384" i="17"/>
  <c r="E384" i="17"/>
  <c r="F384" i="17"/>
  <c r="G384" i="17"/>
  <c r="H384" i="17"/>
  <c r="I384" i="17"/>
  <c r="C385" i="17"/>
  <c r="D385" i="17"/>
  <c r="E385" i="17"/>
  <c r="F385" i="17"/>
  <c r="G385" i="17"/>
  <c r="H385" i="17"/>
  <c r="I385" i="17"/>
  <c r="C386" i="17"/>
  <c r="D386" i="17"/>
  <c r="E386" i="17"/>
  <c r="F386" i="17"/>
  <c r="G386" i="17"/>
  <c r="H386" i="17"/>
  <c r="I386" i="17"/>
  <c r="C387" i="17"/>
  <c r="D387" i="17"/>
  <c r="E387" i="17"/>
  <c r="F387" i="17"/>
  <c r="G387" i="17"/>
  <c r="H387" i="17"/>
  <c r="I387" i="17"/>
  <c r="C388" i="17"/>
  <c r="D388" i="17"/>
  <c r="E388" i="17"/>
  <c r="F388" i="17"/>
  <c r="G388" i="17"/>
  <c r="H388" i="17"/>
  <c r="I388" i="17"/>
  <c r="C389" i="17"/>
  <c r="D389" i="17"/>
  <c r="E389" i="17"/>
  <c r="F389" i="17"/>
  <c r="G389" i="17"/>
  <c r="H389" i="17"/>
  <c r="I389" i="17"/>
  <c r="C390" i="17"/>
  <c r="D390" i="17"/>
  <c r="E390" i="17"/>
  <c r="F390" i="17"/>
  <c r="G390" i="17"/>
  <c r="H390" i="17"/>
  <c r="I390" i="17"/>
  <c r="C391" i="17"/>
  <c r="D391" i="17"/>
  <c r="E391" i="17"/>
  <c r="F391" i="17"/>
  <c r="G391" i="17"/>
  <c r="H391" i="17"/>
  <c r="I391" i="17"/>
  <c r="C392" i="17"/>
  <c r="D392" i="17"/>
  <c r="E392" i="17"/>
  <c r="F392" i="17"/>
  <c r="G392" i="17"/>
  <c r="H392" i="17"/>
  <c r="I392" i="17"/>
  <c r="C393" i="17"/>
  <c r="D393" i="17"/>
  <c r="E393" i="17"/>
  <c r="F393" i="17"/>
  <c r="G393" i="17"/>
  <c r="H393" i="17"/>
  <c r="I393" i="17"/>
  <c r="C394" i="17"/>
  <c r="D394" i="17"/>
  <c r="E394" i="17"/>
  <c r="F394" i="17"/>
  <c r="G394" i="17"/>
  <c r="H394" i="17"/>
  <c r="I394" i="17"/>
  <c r="C395" i="17"/>
  <c r="D395" i="17"/>
  <c r="E395" i="17"/>
  <c r="F395" i="17"/>
  <c r="G395" i="17"/>
  <c r="I395" i="17"/>
  <c r="C396" i="17"/>
  <c r="D396" i="17"/>
  <c r="E396" i="17"/>
  <c r="F396" i="17"/>
  <c r="G396" i="17"/>
  <c r="H396" i="17"/>
  <c r="I396" i="17"/>
  <c r="C397" i="17"/>
  <c r="D397" i="17"/>
  <c r="E397" i="17"/>
  <c r="F397" i="17"/>
  <c r="G397" i="17"/>
  <c r="H397" i="17"/>
  <c r="I397" i="17"/>
  <c r="C398" i="17"/>
  <c r="D398" i="17"/>
  <c r="E398" i="17"/>
  <c r="F398" i="17"/>
  <c r="G398" i="17"/>
  <c r="H398" i="17"/>
  <c r="I398" i="17"/>
  <c r="C399" i="17"/>
  <c r="D399" i="17"/>
  <c r="E399" i="17"/>
  <c r="F399" i="17"/>
  <c r="G399" i="17"/>
  <c r="H399" i="17"/>
  <c r="I399" i="17"/>
  <c r="C400" i="17"/>
  <c r="D400" i="17"/>
  <c r="E400" i="17"/>
  <c r="F400" i="17"/>
  <c r="G400" i="17"/>
  <c r="H400" i="17"/>
  <c r="I400" i="17"/>
  <c r="C401" i="17"/>
  <c r="D401" i="17"/>
  <c r="E401" i="17"/>
  <c r="F401" i="17"/>
  <c r="G401" i="17"/>
  <c r="H401" i="17"/>
  <c r="I401" i="17"/>
  <c r="C402" i="17"/>
  <c r="D402" i="17"/>
  <c r="E402" i="17"/>
  <c r="F402" i="17"/>
  <c r="G402" i="17"/>
  <c r="H402" i="17"/>
  <c r="I402" i="17"/>
  <c r="C403" i="17"/>
  <c r="D403" i="17"/>
  <c r="E403" i="17"/>
  <c r="F403" i="17"/>
  <c r="G403" i="17"/>
  <c r="H403" i="17"/>
  <c r="I403" i="17"/>
  <c r="C404" i="17"/>
  <c r="D404" i="17"/>
  <c r="E404" i="17"/>
  <c r="F404" i="17"/>
  <c r="G404" i="17"/>
  <c r="H404" i="17"/>
  <c r="I404" i="17"/>
  <c r="C405" i="17"/>
  <c r="D405" i="17"/>
  <c r="E405" i="17"/>
  <c r="F405" i="17"/>
  <c r="G405" i="17"/>
  <c r="H405" i="17"/>
  <c r="I405" i="17"/>
  <c r="C406" i="17"/>
  <c r="D406" i="17"/>
  <c r="E406" i="17"/>
  <c r="F406" i="17"/>
  <c r="G406" i="17"/>
  <c r="H406" i="17"/>
  <c r="I406" i="17"/>
  <c r="C407" i="17"/>
  <c r="D407" i="17"/>
  <c r="E407" i="17"/>
  <c r="F407" i="17"/>
  <c r="G407" i="17"/>
  <c r="H407" i="17"/>
  <c r="I407" i="17"/>
  <c r="C408" i="17"/>
  <c r="D408" i="17"/>
  <c r="E408" i="17"/>
  <c r="F408" i="17"/>
  <c r="G408" i="17"/>
  <c r="H408" i="17"/>
  <c r="I408" i="17"/>
  <c r="C409" i="17"/>
  <c r="D409" i="17"/>
  <c r="E409" i="17"/>
  <c r="F409" i="17"/>
  <c r="G409" i="17"/>
  <c r="H409" i="17"/>
  <c r="I409" i="17"/>
  <c r="C410" i="17"/>
  <c r="D410" i="17"/>
  <c r="E410" i="17"/>
  <c r="F410" i="17"/>
  <c r="G410" i="17"/>
  <c r="H410" i="17"/>
  <c r="I410" i="17"/>
  <c r="C411" i="17"/>
  <c r="D411" i="17"/>
  <c r="E411" i="17"/>
  <c r="F411" i="17"/>
  <c r="G411" i="17"/>
  <c r="H411" i="17"/>
  <c r="I411" i="17"/>
  <c r="C412" i="17"/>
  <c r="D412" i="17"/>
  <c r="E412" i="17"/>
  <c r="F412" i="17"/>
  <c r="G412" i="17"/>
  <c r="H412" i="17"/>
  <c r="I412" i="17"/>
  <c r="C413" i="17"/>
  <c r="D413" i="17"/>
  <c r="E413" i="17"/>
  <c r="F413" i="17"/>
  <c r="G413" i="17"/>
  <c r="H413" i="17"/>
  <c r="I413" i="17"/>
  <c r="C414" i="17"/>
  <c r="D414" i="17"/>
  <c r="E414" i="17"/>
  <c r="F414" i="17"/>
  <c r="G414" i="17"/>
  <c r="H414" i="17"/>
  <c r="I414" i="17"/>
  <c r="C415" i="17"/>
  <c r="D415" i="17"/>
  <c r="E415" i="17"/>
  <c r="F415" i="17"/>
  <c r="G415" i="17"/>
  <c r="H415" i="17"/>
  <c r="I415" i="17"/>
  <c r="C416" i="17"/>
  <c r="D416" i="17"/>
  <c r="E416" i="17"/>
  <c r="F416" i="17"/>
  <c r="G416" i="17"/>
  <c r="H416" i="17"/>
  <c r="I416" i="17"/>
  <c r="C417" i="17"/>
  <c r="D417" i="17"/>
  <c r="E417" i="17"/>
  <c r="F417" i="17"/>
  <c r="G417" i="17"/>
  <c r="H417" i="17"/>
  <c r="I417" i="17"/>
  <c r="C418" i="17"/>
  <c r="D418" i="17"/>
  <c r="E418" i="17"/>
  <c r="F418" i="17"/>
  <c r="G418" i="17"/>
  <c r="H418" i="17"/>
  <c r="I418" i="17"/>
  <c r="C419" i="17"/>
  <c r="D419" i="17"/>
  <c r="E419" i="17"/>
  <c r="F419" i="17"/>
  <c r="G419" i="17"/>
  <c r="H419" i="17"/>
  <c r="I419" i="17"/>
  <c r="C420" i="17"/>
  <c r="D420" i="17"/>
  <c r="E420" i="17"/>
  <c r="F420" i="17"/>
  <c r="G420" i="17"/>
  <c r="H420" i="17"/>
  <c r="I420" i="17"/>
  <c r="C421" i="17"/>
  <c r="D421" i="17"/>
  <c r="E421" i="17"/>
  <c r="F421" i="17"/>
  <c r="G421" i="17"/>
  <c r="H421" i="17"/>
  <c r="I421" i="17"/>
  <c r="C422" i="17"/>
  <c r="D422" i="17"/>
  <c r="E422" i="17"/>
  <c r="F422" i="17"/>
  <c r="G422" i="17"/>
  <c r="H422" i="17"/>
  <c r="I422" i="17"/>
  <c r="C423" i="17"/>
  <c r="D423" i="17"/>
  <c r="E423" i="17"/>
  <c r="F423" i="17"/>
  <c r="G423" i="17"/>
  <c r="H423" i="17"/>
  <c r="I423" i="17"/>
  <c r="C424" i="17"/>
  <c r="D424" i="17"/>
  <c r="E424" i="17"/>
  <c r="F424" i="17"/>
  <c r="G424" i="17"/>
  <c r="H424" i="17"/>
  <c r="I424" i="17"/>
  <c r="C425" i="17"/>
  <c r="D425" i="17"/>
  <c r="E425" i="17"/>
  <c r="F425" i="17"/>
  <c r="G425" i="17"/>
  <c r="H425" i="17"/>
  <c r="I425" i="17"/>
  <c r="C426" i="17"/>
  <c r="D426" i="17"/>
  <c r="E426" i="17"/>
  <c r="F426" i="17"/>
  <c r="G426" i="17"/>
  <c r="H426" i="17"/>
  <c r="I426" i="17"/>
  <c r="C427" i="17"/>
  <c r="D427" i="17"/>
  <c r="E427" i="17"/>
  <c r="F427" i="17"/>
  <c r="G427" i="17"/>
  <c r="H427" i="17"/>
  <c r="I427" i="17"/>
  <c r="C428" i="17"/>
  <c r="D428" i="17"/>
  <c r="E428" i="17"/>
  <c r="F428" i="17"/>
  <c r="G428" i="17"/>
  <c r="H428" i="17"/>
  <c r="I428" i="17"/>
  <c r="C429" i="17"/>
  <c r="D429" i="17"/>
  <c r="E429" i="17"/>
  <c r="F429" i="17"/>
  <c r="G429" i="17"/>
  <c r="H429" i="17"/>
  <c r="I429" i="17"/>
  <c r="C430" i="17"/>
  <c r="D430" i="17"/>
  <c r="E430" i="17"/>
  <c r="F430" i="17"/>
  <c r="G430" i="17"/>
  <c r="H430" i="17"/>
  <c r="I430" i="17"/>
  <c r="C431" i="17"/>
  <c r="D431" i="17"/>
  <c r="E431" i="17"/>
  <c r="F431" i="17"/>
  <c r="G431" i="17"/>
  <c r="H431" i="17"/>
  <c r="I431" i="17"/>
  <c r="C432" i="17"/>
  <c r="D432" i="17"/>
  <c r="E432" i="17"/>
  <c r="F432" i="17"/>
  <c r="G432" i="17"/>
  <c r="H432" i="17"/>
  <c r="I432" i="17"/>
  <c r="C433" i="17"/>
  <c r="D433" i="17"/>
  <c r="E433" i="17"/>
  <c r="F433" i="17"/>
  <c r="G433" i="17"/>
  <c r="H433" i="17"/>
  <c r="I433" i="17"/>
  <c r="C434" i="17"/>
  <c r="D434" i="17"/>
  <c r="E434" i="17"/>
  <c r="F434" i="17"/>
  <c r="G434" i="17"/>
  <c r="H434" i="17"/>
  <c r="I434" i="17"/>
  <c r="C435" i="17"/>
  <c r="D435" i="17"/>
  <c r="E435" i="17"/>
  <c r="F435" i="17"/>
  <c r="G435" i="17"/>
  <c r="H435" i="17"/>
  <c r="I435" i="17"/>
  <c r="C436" i="17"/>
  <c r="D436" i="17"/>
  <c r="E436" i="17"/>
  <c r="F436" i="17"/>
  <c r="G436" i="17"/>
  <c r="H436" i="17"/>
  <c r="I436" i="17"/>
  <c r="C437" i="17"/>
  <c r="D437" i="17"/>
  <c r="E437" i="17"/>
  <c r="F437" i="17"/>
  <c r="G437" i="17"/>
  <c r="H437" i="17"/>
  <c r="I437" i="17"/>
  <c r="C438" i="17"/>
  <c r="D438" i="17"/>
  <c r="E438" i="17"/>
  <c r="F438" i="17"/>
  <c r="G438" i="17"/>
  <c r="H438" i="17"/>
  <c r="I438" i="17"/>
  <c r="C439" i="17"/>
  <c r="D439" i="17"/>
  <c r="E439" i="17"/>
  <c r="F439" i="17"/>
  <c r="G439" i="17"/>
  <c r="H439" i="17"/>
  <c r="I439" i="17"/>
  <c r="C440" i="17"/>
  <c r="D440" i="17"/>
  <c r="E440" i="17"/>
  <c r="F440" i="17"/>
  <c r="G440" i="17"/>
  <c r="H440" i="17"/>
  <c r="I440" i="17"/>
  <c r="C441" i="17"/>
  <c r="D441" i="17"/>
  <c r="E441" i="17"/>
  <c r="F441" i="17"/>
  <c r="G441" i="17"/>
  <c r="H441" i="17"/>
  <c r="I441" i="17"/>
  <c r="C442" i="17"/>
  <c r="D442" i="17"/>
  <c r="E442" i="17"/>
  <c r="F442" i="17"/>
  <c r="G442" i="17"/>
  <c r="H442" i="17"/>
  <c r="I442" i="17"/>
  <c r="C443" i="17"/>
  <c r="D443" i="17"/>
  <c r="E443" i="17"/>
  <c r="F443" i="17"/>
  <c r="G443" i="17"/>
  <c r="H443" i="17"/>
  <c r="I443" i="17"/>
  <c r="C444" i="17"/>
  <c r="D444" i="17"/>
  <c r="E444" i="17"/>
  <c r="F444" i="17"/>
  <c r="G444" i="17"/>
  <c r="H444" i="17"/>
  <c r="I444" i="17"/>
  <c r="C445" i="17"/>
  <c r="D445" i="17"/>
  <c r="E445" i="17"/>
  <c r="F445" i="17"/>
  <c r="G445" i="17"/>
  <c r="H445" i="17"/>
  <c r="I445" i="17"/>
  <c r="C446" i="17"/>
  <c r="D446" i="17"/>
  <c r="E446" i="17"/>
  <c r="F446" i="17"/>
  <c r="G446" i="17"/>
  <c r="H446" i="17"/>
  <c r="I446" i="17"/>
  <c r="C447" i="17"/>
  <c r="D447" i="17"/>
  <c r="E447" i="17"/>
  <c r="F447" i="17"/>
  <c r="G447" i="17"/>
  <c r="H447" i="17"/>
  <c r="I447" i="17"/>
  <c r="C448" i="17"/>
  <c r="D448" i="17"/>
  <c r="E448" i="17"/>
  <c r="F448" i="17"/>
  <c r="G448" i="17"/>
  <c r="H448" i="17"/>
  <c r="I448" i="17"/>
  <c r="C449" i="17"/>
  <c r="D449" i="17"/>
  <c r="E449" i="17"/>
  <c r="F449" i="17"/>
  <c r="G449" i="17"/>
  <c r="H449" i="17"/>
  <c r="I449" i="17"/>
  <c r="C450" i="17"/>
  <c r="D450" i="17"/>
  <c r="E450" i="17"/>
  <c r="F450" i="17"/>
  <c r="G450" i="17"/>
  <c r="H450" i="17"/>
  <c r="I450" i="17"/>
  <c r="C451" i="17"/>
  <c r="D451" i="17"/>
  <c r="E451" i="17"/>
  <c r="F451" i="17"/>
  <c r="G451" i="17"/>
  <c r="H451" i="17"/>
  <c r="I451" i="17"/>
  <c r="C452" i="17"/>
  <c r="D452" i="17"/>
  <c r="E452" i="17"/>
  <c r="F452" i="17"/>
  <c r="G452" i="17"/>
  <c r="H452" i="17"/>
  <c r="I452" i="17"/>
  <c r="C453" i="17"/>
  <c r="D453" i="17"/>
  <c r="E453" i="17"/>
  <c r="F453" i="17"/>
  <c r="G453" i="17"/>
  <c r="H453" i="17"/>
  <c r="I453" i="17"/>
  <c r="C454" i="17"/>
  <c r="D454" i="17"/>
  <c r="E454" i="17"/>
  <c r="F454" i="17"/>
  <c r="G454" i="17"/>
  <c r="H454" i="17"/>
  <c r="I454" i="17"/>
  <c r="C455" i="17"/>
  <c r="D455" i="17"/>
  <c r="E455" i="17"/>
  <c r="F455" i="17"/>
  <c r="G455" i="17"/>
  <c r="H455" i="17"/>
  <c r="I455" i="17"/>
  <c r="C456" i="17"/>
  <c r="D456" i="17"/>
  <c r="E456" i="17"/>
  <c r="F456" i="17"/>
  <c r="G456" i="17"/>
  <c r="H456" i="17"/>
  <c r="I456" i="17"/>
  <c r="C457" i="17"/>
  <c r="D457" i="17"/>
  <c r="E457" i="17"/>
  <c r="F457" i="17"/>
  <c r="G457" i="17"/>
  <c r="H457" i="17"/>
  <c r="I457" i="17"/>
  <c r="C458" i="17"/>
  <c r="D458" i="17"/>
  <c r="E458" i="17"/>
  <c r="F458" i="17"/>
  <c r="G458" i="17"/>
  <c r="H458" i="17"/>
  <c r="I458" i="17"/>
  <c r="C459" i="17"/>
  <c r="D459" i="17"/>
  <c r="E459" i="17"/>
  <c r="F459" i="17"/>
  <c r="G459" i="17"/>
  <c r="H459" i="17"/>
  <c r="I459" i="17"/>
  <c r="C460" i="17"/>
  <c r="D460" i="17"/>
  <c r="E460" i="17"/>
  <c r="F460" i="17"/>
  <c r="G460" i="17"/>
  <c r="H460" i="17"/>
  <c r="I460" i="17"/>
  <c r="C461" i="17"/>
  <c r="D461" i="17"/>
  <c r="E461" i="17"/>
  <c r="F461" i="17"/>
  <c r="G461" i="17"/>
  <c r="H461" i="17"/>
  <c r="I461" i="17"/>
  <c r="C462" i="17"/>
  <c r="D462" i="17"/>
  <c r="E462" i="17"/>
  <c r="F462" i="17"/>
  <c r="G462" i="17"/>
  <c r="H462" i="17"/>
  <c r="I462" i="17"/>
  <c r="C463" i="17"/>
  <c r="D463" i="17"/>
  <c r="E463" i="17"/>
  <c r="F463" i="17"/>
  <c r="G463" i="17"/>
  <c r="H463" i="17"/>
  <c r="I463" i="17"/>
  <c r="C464" i="17"/>
  <c r="D464" i="17"/>
  <c r="E464" i="17"/>
  <c r="F464" i="17"/>
  <c r="G464" i="17"/>
  <c r="H464" i="17"/>
  <c r="I464" i="17"/>
  <c r="C465" i="17"/>
  <c r="D465" i="17"/>
  <c r="E465" i="17"/>
  <c r="F465" i="17"/>
  <c r="G465" i="17"/>
  <c r="H465" i="17"/>
  <c r="I465" i="17"/>
  <c r="C466" i="17"/>
  <c r="D466" i="17"/>
  <c r="E466" i="17"/>
  <c r="F466" i="17"/>
  <c r="G466" i="17"/>
  <c r="H466" i="17"/>
  <c r="I466" i="17"/>
  <c r="C467" i="17"/>
  <c r="D467" i="17"/>
  <c r="E467" i="17"/>
  <c r="F467" i="17"/>
  <c r="G467" i="17"/>
  <c r="H467" i="17"/>
  <c r="I467" i="17"/>
  <c r="C468" i="17"/>
  <c r="D468" i="17"/>
  <c r="E468" i="17"/>
  <c r="F468" i="17"/>
  <c r="G468" i="17"/>
  <c r="H468" i="17"/>
  <c r="I468" i="17"/>
  <c r="C469" i="17"/>
  <c r="D469" i="17"/>
  <c r="E469" i="17"/>
  <c r="F469" i="17"/>
  <c r="G469" i="17"/>
  <c r="H469" i="17"/>
  <c r="I469" i="17"/>
  <c r="C470" i="17"/>
  <c r="D470" i="17"/>
  <c r="E470" i="17"/>
  <c r="F470" i="17"/>
  <c r="G470" i="17"/>
  <c r="H470" i="17"/>
  <c r="I470" i="17"/>
  <c r="C471" i="17"/>
  <c r="D471" i="17"/>
  <c r="E471" i="17"/>
  <c r="F471" i="17"/>
  <c r="G471" i="17"/>
  <c r="H471" i="17"/>
  <c r="I471" i="17"/>
  <c r="C472" i="17"/>
  <c r="D472" i="17"/>
  <c r="E472" i="17"/>
  <c r="F472" i="17"/>
  <c r="G472" i="17"/>
  <c r="H472" i="17"/>
  <c r="I472" i="17"/>
  <c r="C473" i="17"/>
  <c r="D473" i="17"/>
  <c r="E473" i="17"/>
  <c r="F473" i="17"/>
  <c r="G473" i="17"/>
  <c r="H473" i="17"/>
  <c r="I473" i="17"/>
  <c r="C474" i="17"/>
  <c r="D474" i="17"/>
  <c r="E474" i="17"/>
  <c r="F474" i="17"/>
  <c r="G474" i="17"/>
  <c r="H474" i="17"/>
  <c r="I474" i="17"/>
  <c r="C475" i="17"/>
  <c r="D475" i="17"/>
  <c r="E475" i="17"/>
  <c r="F475" i="17"/>
  <c r="G475" i="17"/>
  <c r="H475" i="17"/>
  <c r="I475" i="17"/>
  <c r="C476" i="17"/>
  <c r="D476" i="17"/>
  <c r="E476" i="17"/>
  <c r="F476" i="17"/>
  <c r="G476" i="17"/>
  <c r="H476" i="17"/>
  <c r="I476" i="17"/>
  <c r="C477" i="17"/>
  <c r="D477" i="17"/>
  <c r="E477" i="17"/>
  <c r="F477" i="17"/>
  <c r="G477" i="17"/>
  <c r="H477" i="17"/>
  <c r="I477" i="17"/>
  <c r="C478" i="17"/>
  <c r="D478" i="17"/>
  <c r="E478" i="17"/>
  <c r="F478" i="17"/>
  <c r="G478" i="17"/>
  <c r="H478" i="17"/>
  <c r="I478" i="17"/>
  <c r="C479" i="17"/>
  <c r="D479" i="17"/>
  <c r="E479" i="17"/>
  <c r="F479" i="17"/>
  <c r="G479" i="17"/>
  <c r="H479" i="17"/>
  <c r="I479" i="17"/>
  <c r="C480" i="17"/>
  <c r="D480" i="17"/>
  <c r="E480" i="17"/>
  <c r="F480" i="17"/>
  <c r="G480" i="17"/>
  <c r="H480" i="17"/>
  <c r="I480" i="17"/>
  <c r="C481" i="17"/>
  <c r="D481" i="17"/>
  <c r="E481" i="17"/>
  <c r="F481" i="17"/>
  <c r="G481" i="17"/>
  <c r="H481" i="17"/>
  <c r="I481" i="17"/>
  <c r="C482" i="17"/>
  <c r="D482" i="17"/>
  <c r="E482" i="17"/>
  <c r="F482" i="17"/>
  <c r="G482" i="17"/>
  <c r="H482" i="17"/>
  <c r="I482" i="17"/>
  <c r="C483" i="17"/>
  <c r="D483" i="17"/>
  <c r="E483" i="17"/>
  <c r="F483" i="17"/>
  <c r="G483" i="17"/>
  <c r="H483" i="17"/>
  <c r="I483" i="17"/>
  <c r="C484" i="17"/>
  <c r="D484" i="17"/>
  <c r="E484" i="17"/>
  <c r="F484" i="17"/>
  <c r="G484" i="17"/>
  <c r="H484" i="17"/>
  <c r="I484" i="17"/>
  <c r="C485" i="17"/>
  <c r="D485" i="17"/>
  <c r="E485" i="17"/>
  <c r="F485" i="17"/>
  <c r="G485" i="17"/>
  <c r="H485" i="17"/>
  <c r="I485" i="17"/>
  <c r="C486" i="17"/>
  <c r="D486" i="17"/>
  <c r="E486" i="17"/>
  <c r="F486" i="17"/>
  <c r="G486" i="17"/>
  <c r="H486" i="17"/>
  <c r="I486" i="17"/>
  <c r="C487" i="17"/>
  <c r="D487" i="17"/>
  <c r="E487" i="17"/>
  <c r="F487" i="17"/>
  <c r="G487" i="17"/>
  <c r="H487" i="17"/>
  <c r="I487" i="17"/>
  <c r="C488" i="17"/>
  <c r="D488" i="17"/>
  <c r="E488" i="17"/>
  <c r="F488" i="17"/>
  <c r="G488" i="17"/>
  <c r="H488" i="17"/>
  <c r="I488" i="17"/>
  <c r="C489" i="17"/>
  <c r="D489" i="17"/>
  <c r="E489" i="17"/>
  <c r="F489" i="17"/>
  <c r="G489" i="17"/>
  <c r="H489" i="17"/>
  <c r="I489" i="17"/>
  <c r="C490" i="17"/>
  <c r="D490" i="17"/>
  <c r="E490" i="17"/>
  <c r="F490" i="17"/>
  <c r="G490" i="17"/>
  <c r="H490" i="17"/>
  <c r="I490" i="17"/>
  <c r="C491" i="17"/>
  <c r="D491" i="17"/>
  <c r="E491" i="17"/>
  <c r="F491" i="17"/>
  <c r="G491" i="17"/>
  <c r="H491" i="17"/>
  <c r="I491" i="17"/>
  <c r="C492" i="17"/>
  <c r="D492" i="17"/>
  <c r="E492" i="17"/>
  <c r="F492" i="17"/>
  <c r="G492" i="17"/>
  <c r="H492" i="17"/>
  <c r="I492" i="17"/>
  <c r="C493" i="17"/>
  <c r="D493" i="17"/>
  <c r="E493" i="17"/>
  <c r="F493" i="17"/>
  <c r="G493" i="17"/>
  <c r="H493" i="17"/>
  <c r="I493" i="17"/>
  <c r="C494" i="17"/>
  <c r="D494" i="17"/>
  <c r="E494" i="17"/>
  <c r="F494" i="17"/>
  <c r="G494" i="17"/>
  <c r="H494" i="17"/>
  <c r="I494" i="17"/>
  <c r="C495" i="17"/>
  <c r="D495" i="17"/>
  <c r="E495" i="17"/>
  <c r="F495" i="17"/>
  <c r="G495" i="17"/>
  <c r="H495" i="17"/>
  <c r="I495" i="17"/>
  <c r="C496" i="17"/>
  <c r="D496" i="17"/>
  <c r="E496" i="17"/>
  <c r="F496" i="17"/>
  <c r="G496" i="17"/>
  <c r="H496" i="17"/>
  <c r="I496" i="17"/>
  <c r="C497" i="17"/>
  <c r="D497" i="17"/>
  <c r="E497" i="17"/>
  <c r="F497" i="17"/>
  <c r="G497" i="17"/>
  <c r="H497" i="17"/>
  <c r="I497" i="17"/>
  <c r="C498" i="17"/>
  <c r="D498" i="17"/>
  <c r="E498" i="17"/>
  <c r="F498" i="17"/>
  <c r="G498" i="17"/>
  <c r="H498" i="17"/>
  <c r="I498" i="17"/>
  <c r="C499" i="17"/>
  <c r="D499" i="17"/>
  <c r="E499" i="17"/>
  <c r="F499" i="17"/>
  <c r="G499" i="17"/>
  <c r="H499" i="17"/>
  <c r="I499" i="17"/>
  <c r="C500" i="17"/>
  <c r="D500" i="17"/>
  <c r="E500" i="17"/>
  <c r="F500" i="17"/>
  <c r="G500" i="17"/>
  <c r="H500" i="17"/>
  <c r="I500" i="17"/>
  <c r="C501" i="17"/>
  <c r="D501" i="17"/>
  <c r="E501" i="17"/>
  <c r="F501" i="17"/>
  <c r="G501" i="17"/>
  <c r="H501" i="17"/>
  <c r="I501" i="17"/>
  <c r="C502" i="17"/>
  <c r="D502" i="17"/>
  <c r="E502" i="17"/>
  <c r="F502" i="17"/>
  <c r="G502" i="17"/>
  <c r="H502" i="17"/>
  <c r="I502" i="17"/>
  <c r="C503" i="17"/>
  <c r="D503" i="17"/>
  <c r="E503" i="17"/>
  <c r="F503" i="17"/>
  <c r="G503" i="17"/>
  <c r="H503" i="17"/>
  <c r="I503" i="17"/>
  <c r="C504" i="17"/>
  <c r="D504" i="17"/>
  <c r="E504" i="17"/>
  <c r="F504" i="17"/>
  <c r="G504" i="17"/>
  <c r="H504" i="17"/>
  <c r="I504" i="17"/>
  <c r="C505" i="17"/>
  <c r="D505" i="17"/>
  <c r="E505" i="17"/>
  <c r="F505" i="17"/>
  <c r="G505" i="17"/>
  <c r="H505" i="17"/>
  <c r="I505" i="17"/>
  <c r="C506" i="17"/>
  <c r="D506" i="17"/>
  <c r="E506" i="17"/>
  <c r="F506" i="17"/>
  <c r="G506" i="17"/>
  <c r="H506" i="17"/>
  <c r="I506" i="17"/>
  <c r="C507" i="17"/>
  <c r="D507" i="17"/>
  <c r="E507" i="17"/>
  <c r="F507" i="17"/>
  <c r="G507" i="17"/>
  <c r="H507" i="17"/>
  <c r="I507" i="17"/>
  <c r="C508" i="17"/>
  <c r="D508" i="17"/>
  <c r="E508" i="17"/>
  <c r="F508" i="17"/>
  <c r="G508" i="17"/>
  <c r="H508" i="17"/>
  <c r="I508" i="17"/>
  <c r="C509" i="17"/>
  <c r="D509" i="17"/>
  <c r="E509" i="17"/>
  <c r="F509" i="17"/>
  <c r="G509" i="17"/>
  <c r="H509" i="17"/>
  <c r="I509" i="17"/>
  <c r="C510" i="17"/>
  <c r="D510" i="17"/>
  <c r="E510" i="17"/>
  <c r="F510" i="17"/>
  <c r="G510" i="17"/>
  <c r="H510" i="17"/>
  <c r="I510" i="17"/>
  <c r="C511" i="17"/>
  <c r="D511" i="17"/>
  <c r="E511" i="17"/>
  <c r="F511" i="17"/>
  <c r="G511" i="17"/>
  <c r="H511" i="17"/>
  <c r="I511" i="17"/>
  <c r="C512" i="17"/>
  <c r="D512" i="17"/>
  <c r="E512" i="17"/>
  <c r="F512" i="17"/>
  <c r="G512" i="17"/>
  <c r="H512" i="17"/>
  <c r="I512" i="17"/>
  <c r="C513" i="17"/>
  <c r="D513" i="17"/>
  <c r="E513" i="17"/>
  <c r="F513" i="17"/>
  <c r="G513" i="17"/>
  <c r="H513" i="17"/>
  <c r="I513" i="17"/>
  <c r="C514" i="17"/>
  <c r="D514" i="17"/>
  <c r="E514" i="17"/>
  <c r="F514" i="17"/>
  <c r="G514" i="17"/>
  <c r="H514" i="17"/>
  <c r="I514" i="17"/>
  <c r="C515" i="17"/>
  <c r="D515" i="17"/>
  <c r="E515" i="17"/>
  <c r="F515" i="17"/>
  <c r="G515" i="17"/>
  <c r="H515" i="17"/>
  <c r="I515" i="17"/>
  <c r="C516" i="17"/>
  <c r="D516" i="17"/>
  <c r="E516" i="17"/>
  <c r="F516" i="17"/>
  <c r="G516" i="17"/>
  <c r="H516" i="17"/>
  <c r="I516" i="17"/>
  <c r="C517" i="17"/>
  <c r="D517" i="17"/>
  <c r="E517" i="17"/>
  <c r="F517" i="17"/>
  <c r="G517" i="17"/>
  <c r="H517" i="17"/>
  <c r="I517" i="17"/>
  <c r="C518" i="17"/>
  <c r="D518" i="17"/>
  <c r="E518" i="17"/>
  <c r="F518" i="17"/>
  <c r="G518" i="17"/>
  <c r="H518" i="17"/>
  <c r="I518" i="17"/>
  <c r="C519" i="17"/>
  <c r="D519" i="17"/>
  <c r="E519" i="17"/>
  <c r="F519" i="17"/>
  <c r="G519" i="17"/>
  <c r="H519" i="17"/>
  <c r="I519" i="17"/>
  <c r="C520" i="17"/>
  <c r="D520" i="17"/>
  <c r="E520" i="17"/>
  <c r="F520" i="17"/>
  <c r="G520" i="17"/>
  <c r="H520" i="17"/>
  <c r="I520" i="17"/>
  <c r="C521" i="17"/>
  <c r="D521" i="17"/>
  <c r="E521" i="17"/>
  <c r="F521" i="17"/>
  <c r="G521" i="17"/>
  <c r="H521" i="17"/>
  <c r="I521" i="17"/>
  <c r="C522" i="17"/>
  <c r="D522" i="17"/>
  <c r="E522" i="17"/>
  <c r="F522" i="17"/>
  <c r="G522" i="17"/>
  <c r="H522" i="17"/>
  <c r="I522" i="17"/>
  <c r="C523" i="17"/>
  <c r="D523" i="17"/>
  <c r="E523" i="17"/>
  <c r="F523" i="17"/>
  <c r="G523" i="17"/>
  <c r="H523" i="17"/>
  <c r="I523" i="17"/>
  <c r="C524" i="17"/>
  <c r="D524" i="17"/>
  <c r="E524" i="17"/>
  <c r="F524" i="17"/>
  <c r="G524" i="17"/>
  <c r="H524" i="17"/>
  <c r="I524" i="17"/>
  <c r="C525" i="17"/>
  <c r="D525" i="17"/>
  <c r="E525" i="17"/>
  <c r="F525" i="17"/>
  <c r="G525" i="17"/>
  <c r="H525" i="17"/>
  <c r="I525" i="17"/>
  <c r="C526" i="17"/>
  <c r="D526" i="17"/>
  <c r="E526" i="17"/>
  <c r="F526" i="17"/>
  <c r="G526" i="17"/>
  <c r="H526" i="17"/>
  <c r="I526" i="17"/>
  <c r="C527" i="17"/>
  <c r="D527" i="17"/>
  <c r="E527" i="17"/>
  <c r="F527" i="17"/>
  <c r="G527" i="17"/>
  <c r="H527" i="17"/>
  <c r="I527" i="17"/>
  <c r="C528" i="17"/>
  <c r="D528" i="17"/>
  <c r="E528" i="17"/>
  <c r="F528" i="17"/>
  <c r="G528" i="17"/>
  <c r="H528" i="17"/>
  <c r="I528" i="17"/>
  <c r="C529" i="17"/>
  <c r="D529" i="17"/>
  <c r="E529" i="17"/>
  <c r="F529" i="17"/>
  <c r="G529" i="17"/>
  <c r="H529" i="17"/>
  <c r="I529" i="17"/>
  <c r="C530" i="17"/>
  <c r="D530" i="17"/>
  <c r="E530" i="17"/>
  <c r="F530" i="17"/>
  <c r="G530" i="17"/>
  <c r="H530" i="17"/>
  <c r="I530" i="17"/>
  <c r="C531" i="17"/>
  <c r="D531" i="17"/>
  <c r="E531" i="17"/>
  <c r="F531" i="17"/>
  <c r="G531" i="17"/>
  <c r="H531" i="17"/>
  <c r="I531" i="17"/>
  <c r="C532" i="17"/>
  <c r="D532" i="17"/>
  <c r="E532" i="17"/>
  <c r="F532" i="17"/>
  <c r="G532" i="17"/>
  <c r="H532" i="17"/>
  <c r="I532" i="17"/>
  <c r="C533" i="17"/>
  <c r="D533" i="17"/>
  <c r="E533" i="17"/>
  <c r="F533" i="17"/>
  <c r="G533" i="17"/>
  <c r="H533" i="17"/>
  <c r="I533" i="17"/>
  <c r="C534" i="17"/>
  <c r="D534" i="17"/>
  <c r="E534" i="17"/>
  <c r="F534" i="17"/>
  <c r="G534" i="17"/>
  <c r="H534" i="17"/>
  <c r="I534" i="17"/>
  <c r="C535" i="17"/>
  <c r="D535" i="17"/>
  <c r="E535" i="17"/>
  <c r="F535" i="17"/>
  <c r="G535" i="17"/>
  <c r="H535" i="17"/>
  <c r="I535" i="17"/>
  <c r="C536" i="17"/>
  <c r="D536" i="17"/>
  <c r="E536" i="17"/>
  <c r="F536" i="17"/>
  <c r="G536" i="17"/>
  <c r="H536" i="17"/>
  <c r="I536" i="17"/>
  <c r="C537" i="17"/>
  <c r="D537" i="17"/>
  <c r="E537" i="17"/>
  <c r="F537" i="17"/>
  <c r="G537" i="17"/>
  <c r="H537" i="17"/>
  <c r="I537" i="17"/>
  <c r="C538" i="17"/>
  <c r="D538" i="17"/>
  <c r="E538" i="17"/>
  <c r="F538" i="17"/>
  <c r="G538" i="17"/>
  <c r="H538" i="17"/>
  <c r="I538" i="17"/>
  <c r="C539" i="17"/>
  <c r="D539" i="17"/>
  <c r="E539" i="17"/>
  <c r="F539" i="17"/>
  <c r="G539" i="17"/>
  <c r="H539" i="17"/>
  <c r="I539" i="17"/>
  <c r="C540" i="17"/>
  <c r="D540" i="17"/>
  <c r="E540" i="17"/>
  <c r="F540" i="17"/>
  <c r="G540" i="17"/>
  <c r="H540" i="17"/>
  <c r="I540" i="17"/>
  <c r="C541" i="17"/>
  <c r="D541" i="17"/>
  <c r="E541" i="17"/>
  <c r="F541" i="17"/>
  <c r="G541" i="17"/>
  <c r="H541" i="17"/>
  <c r="I541" i="17"/>
  <c r="C542" i="17"/>
  <c r="D542" i="17"/>
  <c r="E542" i="17"/>
  <c r="F542" i="17"/>
  <c r="G542" i="17"/>
  <c r="H542" i="17"/>
  <c r="I542" i="17"/>
  <c r="C543" i="17"/>
  <c r="D543" i="17"/>
  <c r="E543" i="17"/>
  <c r="F543" i="17"/>
  <c r="G543" i="17"/>
  <c r="H543" i="17"/>
  <c r="I543" i="17"/>
  <c r="C544" i="17"/>
  <c r="D544" i="17"/>
  <c r="E544" i="17"/>
  <c r="F544" i="17"/>
  <c r="G544" i="17"/>
  <c r="H544" i="17"/>
  <c r="I544" i="17"/>
  <c r="C545" i="17"/>
  <c r="D545" i="17"/>
  <c r="E545" i="17"/>
  <c r="F545" i="17"/>
  <c r="G545" i="17"/>
  <c r="H545" i="17"/>
  <c r="I545" i="17"/>
  <c r="C546" i="17"/>
  <c r="D546" i="17"/>
  <c r="E546" i="17"/>
  <c r="F546" i="17"/>
  <c r="G546" i="17"/>
  <c r="H546" i="17"/>
  <c r="I546" i="17"/>
  <c r="C547" i="17"/>
  <c r="D547" i="17"/>
  <c r="E547" i="17"/>
  <c r="F547" i="17"/>
  <c r="G547" i="17"/>
  <c r="H547" i="17"/>
  <c r="I547" i="17"/>
  <c r="C548" i="17"/>
  <c r="D548" i="17"/>
  <c r="E548" i="17"/>
  <c r="F548" i="17"/>
  <c r="G548" i="17"/>
  <c r="H548" i="17"/>
  <c r="I548" i="17"/>
  <c r="C549" i="17"/>
  <c r="D549" i="17"/>
  <c r="E549" i="17"/>
  <c r="F549" i="17"/>
  <c r="G549" i="17"/>
  <c r="H549" i="17"/>
  <c r="I549" i="17"/>
  <c r="C550" i="17"/>
  <c r="D550" i="17"/>
  <c r="E550" i="17"/>
  <c r="F550" i="17"/>
  <c r="G550" i="17"/>
  <c r="H550" i="17"/>
  <c r="I550" i="17"/>
  <c r="C551" i="17"/>
  <c r="D551" i="17"/>
  <c r="E551" i="17"/>
  <c r="F551" i="17"/>
  <c r="G551" i="17"/>
  <c r="H551" i="17"/>
  <c r="I551" i="17"/>
  <c r="C552" i="17"/>
  <c r="D552" i="17"/>
  <c r="E552" i="17"/>
  <c r="F552" i="17"/>
  <c r="G552" i="17"/>
  <c r="H552" i="17"/>
  <c r="I552" i="17"/>
  <c r="C553" i="17"/>
  <c r="D553" i="17"/>
  <c r="E553" i="17"/>
  <c r="F553" i="17"/>
  <c r="G553" i="17"/>
  <c r="H553" i="17"/>
  <c r="I553" i="17"/>
  <c r="C554" i="17"/>
  <c r="D554" i="17"/>
  <c r="E554" i="17"/>
  <c r="F554" i="17"/>
  <c r="G554" i="17"/>
  <c r="H554" i="17"/>
  <c r="I554" i="17"/>
  <c r="C555" i="17"/>
  <c r="D555" i="17"/>
  <c r="E555" i="17"/>
  <c r="F555" i="17"/>
  <c r="G555" i="17"/>
  <c r="H555" i="17"/>
  <c r="I555" i="17"/>
  <c r="C556" i="17"/>
  <c r="D556" i="17"/>
  <c r="E556" i="17"/>
  <c r="F556" i="17"/>
  <c r="G556" i="17"/>
  <c r="H556" i="17"/>
  <c r="I556" i="17"/>
  <c r="C557" i="17"/>
  <c r="D557" i="17"/>
  <c r="E557" i="17"/>
  <c r="F557" i="17"/>
  <c r="G557" i="17"/>
  <c r="H557" i="17"/>
  <c r="I557" i="17"/>
  <c r="C558" i="17"/>
  <c r="D558" i="17"/>
  <c r="E558" i="17"/>
  <c r="F558" i="17"/>
  <c r="G558" i="17"/>
  <c r="H558" i="17"/>
  <c r="I558" i="17"/>
  <c r="C559" i="17"/>
  <c r="D559" i="17"/>
  <c r="E559" i="17"/>
  <c r="F559" i="17"/>
  <c r="G559" i="17"/>
  <c r="H559" i="17"/>
  <c r="I559" i="17"/>
  <c r="C560" i="17"/>
  <c r="D560" i="17"/>
  <c r="E560" i="17"/>
  <c r="F560" i="17"/>
  <c r="G560" i="17"/>
  <c r="H560" i="17"/>
  <c r="I560" i="17"/>
  <c r="C561" i="17"/>
  <c r="D561" i="17"/>
  <c r="E561" i="17"/>
  <c r="F561" i="17"/>
  <c r="G561" i="17"/>
  <c r="H561" i="17"/>
  <c r="I561" i="17"/>
  <c r="C562" i="17"/>
  <c r="D562" i="17"/>
  <c r="E562" i="17"/>
  <c r="F562" i="17"/>
  <c r="G562" i="17"/>
  <c r="H562" i="17"/>
  <c r="I562" i="17"/>
  <c r="C563" i="17"/>
  <c r="D563" i="17"/>
  <c r="E563" i="17"/>
  <c r="F563" i="17"/>
  <c r="G563" i="17"/>
  <c r="H563" i="17"/>
  <c r="I563" i="17"/>
  <c r="C564" i="17"/>
  <c r="D564" i="17"/>
  <c r="E564" i="17"/>
  <c r="F564" i="17"/>
  <c r="G564" i="17"/>
  <c r="H564" i="17"/>
  <c r="I564" i="17"/>
  <c r="C565" i="17"/>
  <c r="D565" i="17"/>
  <c r="E565" i="17"/>
  <c r="F565" i="17"/>
  <c r="G565" i="17"/>
  <c r="H565" i="17"/>
  <c r="I565" i="17"/>
  <c r="C566" i="17"/>
  <c r="D566" i="17"/>
  <c r="E566" i="17"/>
  <c r="F566" i="17"/>
  <c r="G566" i="17"/>
  <c r="H566" i="17"/>
  <c r="I566" i="17"/>
  <c r="C567" i="17"/>
  <c r="D567" i="17"/>
  <c r="E567" i="17"/>
  <c r="F567" i="17"/>
  <c r="G567" i="17"/>
  <c r="H567" i="17"/>
  <c r="I567" i="17"/>
  <c r="C568" i="17"/>
  <c r="D568" i="17"/>
  <c r="E568" i="17"/>
  <c r="F568" i="17"/>
  <c r="G568" i="17"/>
  <c r="H568" i="17"/>
  <c r="I568" i="17"/>
  <c r="C569" i="17"/>
  <c r="D569" i="17"/>
  <c r="E569" i="17"/>
  <c r="F569" i="17"/>
  <c r="G569" i="17"/>
  <c r="H569" i="17"/>
  <c r="I569" i="17"/>
  <c r="C570" i="17"/>
  <c r="D570" i="17"/>
  <c r="E570" i="17"/>
  <c r="F570" i="17"/>
  <c r="G570" i="17"/>
  <c r="H570" i="17"/>
  <c r="I570" i="17"/>
  <c r="C571" i="17"/>
  <c r="D571" i="17"/>
  <c r="E571" i="17"/>
  <c r="F571" i="17"/>
  <c r="G571" i="17"/>
  <c r="H571" i="17"/>
  <c r="I571" i="17"/>
  <c r="C572" i="17"/>
  <c r="D572" i="17"/>
  <c r="E572" i="17"/>
  <c r="F572" i="17"/>
  <c r="G572" i="17"/>
  <c r="H572" i="17"/>
  <c r="I572" i="17"/>
  <c r="C573" i="17"/>
  <c r="D573" i="17"/>
  <c r="E573" i="17"/>
  <c r="F573" i="17"/>
  <c r="G573" i="17"/>
  <c r="H573" i="17"/>
  <c r="I573" i="17"/>
  <c r="C574" i="17"/>
  <c r="D574" i="17"/>
  <c r="E574" i="17"/>
  <c r="F574" i="17"/>
  <c r="G574" i="17"/>
  <c r="H574" i="17"/>
  <c r="I574" i="17"/>
  <c r="C575" i="17"/>
  <c r="D575" i="17"/>
  <c r="E575" i="17"/>
  <c r="F575" i="17"/>
  <c r="G575" i="17"/>
  <c r="H575" i="17"/>
  <c r="I575" i="17"/>
  <c r="C576" i="17"/>
  <c r="D576" i="17"/>
  <c r="E576" i="17"/>
  <c r="F576" i="17"/>
  <c r="G576" i="17"/>
  <c r="H576" i="17"/>
  <c r="I576" i="17"/>
  <c r="C577" i="17"/>
  <c r="D577" i="17"/>
  <c r="E577" i="17"/>
  <c r="F577" i="17"/>
  <c r="G577" i="17"/>
  <c r="H577" i="17"/>
  <c r="I577" i="17"/>
  <c r="C578" i="17"/>
  <c r="D578" i="17"/>
  <c r="E578" i="17"/>
  <c r="F578" i="17"/>
  <c r="G578" i="17"/>
  <c r="H578" i="17"/>
  <c r="I578" i="17"/>
  <c r="C579" i="17"/>
  <c r="D579" i="17"/>
  <c r="E579" i="17"/>
  <c r="F579" i="17"/>
  <c r="G579" i="17"/>
  <c r="H579" i="17"/>
  <c r="I579" i="17"/>
  <c r="C580" i="17"/>
  <c r="D580" i="17"/>
  <c r="E580" i="17"/>
  <c r="F580" i="17"/>
  <c r="G580" i="17"/>
  <c r="H580" i="17"/>
  <c r="I580" i="17"/>
  <c r="C581" i="17"/>
  <c r="D581" i="17"/>
  <c r="E581" i="17"/>
  <c r="F581" i="17"/>
  <c r="G581" i="17"/>
  <c r="H581" i="17"/>
  <c r="I581" i="17"/>
  <c r="C582" i="17"/>
  <c r="D582" i="17"/>
  <c r="E582" i="17"/>
  <c r="F582" i="17"/>
  <c r="G582" i="17"/>
  <c r="H582" i="17"/>
  <c r="I582" i="17"/>
  <c r="C583" i="17"/>
  <c r="D583" i="17"/>
  <c r="E583" i="17"/>
  <c r="F583" i="17"/>
  <c r="G583" i="17"/>
  <c r="H583" i="17"/>
  <c r="I583" i="17"/>
  <c r="C584" i="17"/>
  <c r="D584" i="17"/>
  <c r="E584" i="17"/>
  <c r="F584" i="17"/>
  <c r="G584" i="17"/>
  <c r="H584" i="17"/>
  <c r="I584" i="17"/>
  <c r="C585" i="17"/>
  <c r="D585" i="17"/>
  <c r="E585" i="17"/>
  <c r="F585" i="17"/>
  <c r="G585" i="17"/>
  <c r="H585" i="17"/>
  <c r="I585" i="17"/>
  <c r="C586" i="17"/>
  <c r="D586" i="17"/>
  <c r="E586" i="17"/>
  <c r="F586" i="17"/>
  <c r="G586" i="17"/>
  <c r="H586" i="17"/>
  <c r="I586" i="17"/>
  <c r="C587" i="17"/>
  <c r="D587" i="17"/>
  <c r="E587" i="17"/>
  <c r="F587" i="17"/>
  <c r="G587" i="17"/>
  <c r="H587" i="17"/>
  <c r="I587" i="17"/>
  <c r="C588" i="17"/>
  <c r="D588" i="17"/>
  <c r="E588" i="17"/>
  <c r="F588" i="17"/>
  <c r="G588" i="17"/>
  <c r="H588" i="17"/>
  <c r="I588" i="17"/>
  <c r="C589" i="17"/>
  <c r="D589" i="17"/>
  <c r="E589" i="17"/>
  <c r="F589" i="17"/>
  <c r="G589" i="17"/>
  <c r="H589" i="17"/>
  <c r="I589" i="17"/>
  <c r="C590" i="17"/>
  <c r="D590" i="17"/>
  <c r="E590" i="17"/>
  <c r="F590" i="17"/>
  <c r="G590" i="17"/>
  <c r="H590" i="17"/>
  <c r="I590" i="17"/>
  <c r="C591" i="17"/>
  <c r="D591" i="17"/>
  <c r="E591" i="17"/>
  <c r="F591" i="17"/>
  <c r="G591" i="17"/>
  <c r="H591" i="17"/>
  <c r="I591" i="17"/>
  <c r="C592" i="17"/>
  <c r="D592" i="17"/>
  <c r="E592" i="17"/>
  <c r="F592" i="17"/>
  <c r="G592" i="17"/>
  <c r="H592" i="17"/>
  <c r="I592" i="17"/>
  <c r="C593" i="17"/>
  <c r="D593" i="17"/>
  <c r="E593" i="17"/>
  <c r="F593" i="17"/>
  <c r="G593" i="17"/>
  <c r="H593" i="17"/>
  <c r="I593" i="17"/>
  <c r="C594" i="17"/>
  <c r="D594" i="17"/>
  <c r="E594" i="17"/>
  <c r="F594" i="17"/>
  <c r="G594" i="17"/>
  <c r="H594" i="17"/>
  <c r="I594" i="17"/>
  <c r="C595" i="17"/>
  <c r="D595" i="17"/>
  <c r="E595" i="17"/>
  <c r="F595" i="17"/>
  <c r="G595" i="17"/>
  <c r="H595" i="17"/>
  <c r="I595" i="17"/>
  <c r="C596" i="17"/>
  <c r="D596" i="17"/>
  <c r="E596" i="17"/>
  <c r="F596" i="17"/>
  <c r="G596" i="17"/>
  <c r="H596" i="17"/>
  <c r="I596" i="17"/>
  <c r="C597" i="17"/>
  <c r="D597" i="17"/>
  <c r="E597" i="17"/>
  <c r="F597" i="17"/>
  <c r="G597" i="17"/>
  <c r="H597" i="17"/>
  <c r="I597" i="17"/>
  <c r="C598" i="17"/>
  <c r="D598" i="17"/>
  <c r="E598" i="17"/>
  <c r="F598" i="17"/>
  <c r="G598" i="17"/>
  <c r="H598" i="17"/>
  <c r="I598" i="17"/>
  <c r="C599" i="17"/>
  <c r="D599" i="17"/>
  <c r="E599" i="17"/>
  <c r="F599" i="17"/>
  <c r="G599" i="17"/>
  <c r="H599" i="17"/>
  <c r="I599" i="17"/>
  <c r="C600" i="17"/>
  <c r="D600" i="17"/>
  <c r="E600" i="17"/>
  <c r="F600" i="17"/>
  <c r="G600" i="17"/>
  <c r="H600" i="17"/>
  <c r="I600" i="17"/>
  <c r="C601" i="17"/>
  <c r="D601" i="17"/>
  <c r="E601" i="17"/>
  <c r="F601" i="17"/>
  <c r="G601" i="17"/>
  <c r="H601" i="17"/>
  <c r="I601" i="17"/>
  <c r="C602" i="17"/>
  <c r="D602" i="17"/>
  <c r="E602" i="17"/>
  <c r="F602" i="17"/>
  <c r="G602" i="17"/>
  <c r="H602" i="17"/>
  <c r="I602" i="17"/>
  <c r="C603" i="17"/>
  <c r="D603" i="17"/>
  <c r="E603" i="17"/>
  <c r="F603" i="17"/>
  <c r="G603" i="17"/>
  <c r="H603" i="17"/>
  <c r="I603" i="17"/>
  <c r="C604" i="17"/>
  <c r="D604" i="17"/>
  <c r="E604" i="17"/>
  <c r="F604" i="17"/>
  <c r="G604" i="17"/>
  <c r="H604" i="17"/>
  <c r="I604" i="17"/>
  <c r="C605" i="17"/>
  <c r="D605" i="17"/>
  <c r="E605" i="17"/>
  <c r="F605" i="17"/>
  <c r="G605" i="17"/>
  <c r="H605" i="17"/>
  <c r="I605" i="17"/>
  <c r="C606" i="17"/>
  <c r="D606" i="17"/>
  <c r="E606" i="17"/>
  <c r="F606" i="17"/>
  <c r="G606" i="17"/>
  <c r="H606" i="17"/>
  <c r="I606" i="17"/>
  <c r="C607" i="17"/>
  <c r="D607" i="17"/>
  <c r="E607" i="17"/>
  <c r="F607" i="17"/>
  <c r="G607" i="17"/>
  <c r="H607" i="17"/>
  <c r="I607" i="17"/>
  <c r="C608" i="17"/>
  <c r="D608" i="17"/>
  <c r="E608" i="17"/>
  <c r="F608" i="17"/>
  <c r="G608" i="17"/>
  <c r="H608" i="17"/>
  <c r="I608" i="17"/>
  <c r="C609" i="17"/>
  <c r="D609" i="17"/>
  <c r="E609" i="17"/>
  <c r="F609" i="17"/>
  <c r="G609" i="17"/>
  <c r="H609" i="17"/>
  <c r="I609" i="17"/>
  <c r="C610" i="17"/>
  <c r="D610" i="17"/>
  <c r="E610" i="17"/>
  <c r="F610" i="17"/>
  <c r="G610" i="17"/>
  <c r="H610" i="17"/>
  <c r="I610" i="17"/>
  <c r="C611" i="17"/>
  <c r="D611" i="17"/>
  <c r="E611" i="17"/>
  <c r="F611" i="17"/>
  <c r="G611" i="17"/>
  <c r="H611" i="17"/>
  <c r="I611" i="17"/>
  <c r="C612" i="17"/>
  <c r="D612" i="17"/>
  <c r="E612" i="17"/>
  <c r="F612" i="17"/>
  <c r="G612" i="17"/>
  <c r="H612" i="17"/>
  <c r="I612" i="17"/>
  <c r="C613" i="17"/>
  <c r="D613" i="17"/>
  <c r="E613" i="17"/>
  <c r="F613" i="17"/>
  <c r="G613" i="17"/>
  <c r="H613" i="17"/>
  <c r="I613" i="17"/>
  <c r="C614" i="17"/>
  <c r="D614" i="17"/>
  <c r="E614" i="17"/>
  <c r="F614" i="17"/>
  <c r="G614" i="17"/>
  <c r="H614" i="17"/>
  <c r="I614" i="17"/>
  <c r="C615" i="17"/>
  <c r="D615" i="17"/>
  <c r="E615" i="17"/>
  <c r="F615" i="17"/>
  <c r="G615" i="17"/>
  <c r="H615" i="17"/>
  <c r="I615" i="17"/>
  <c r="C616" i="17"/>
  <c r="D616" i="17"/>
  <c r="E616" i="17"/>
  <c r="F616" i="17"/>
  <c r="G616" i="17"/>
  <c r="H616" i="17"/>
  <c r="I616" i="17"/>
  <c r="C617" i="17"/>
  <c r="D617" i="17"/>
  <c r="E617" i="17"/>
  <c r="F617" i="17"/>
  <c r="G617" i="17"/>
  <c r="H617" i="17"/>
  <c r="I617" i="17"/>
  <c r="C618" i="17"/>
  <c r="D618" i="17"/>
  <c r="E618" i="17"/>
  <c r="F618" i="17"/>
  <c r="G618" i="17"/>
  <c r="H618" i="17"/>
  <c r="I618" i="17"/>
  <c r="C619" i="17"/>
  <c r="D619" i="17"/>
  <c r="E619" i="17"/>
  <c r="F619" i="17"/>
  <c r="G619" i="17"/>
  <c r="H619" i="17"/>
  <c r="I619" i="17"/>
  <c r="C620" i="17"/>
  <c r="D620" i="17"/>
  <c r="E620" i="17"/>
  <c r="F620" i="17"/>
  <c r="G620" i="17"/>
  <c r="H620" i="17"/>
  <c r="I620" i="17"/>
  <c r="C621" i="17"/>
  <c r="D621" i="17"/>
  <c r="E621" i="17"/>
  <c r="F621" i="17"/>
  <c r="G621" i="17"/>
  <c r="H621" i="17"/>
  <c r="I621" i="17"/>
  <c r="C622" i="17"/>
  <c r="D622" i="17"/>
  <c r="E622" i="17"/>
  <c r="F622" i="17"/>
  <c r="G622" i="17"/>
  <c r="H622" i="17"/>
  <c r="I622" i="17"/>
  <c r="C623" i="17"/>
  <c r="D623" i="17"/>
  <c r="E623" i="17"/>
  <c r="F623" i="17"/>
  <c r="G623" i="17"/>
  <c r="H623" i="17"/>
  <c r="I623" i="17"/>
  <c r="C624" i="17"/>
  <c r="D624" i="17"/>
  <c r="E624" i="17"/>
  <c r="F624" i="17"/>
  <c r="G624" i="17"/>
  <c r="H624" i="17"/>
  <c r="I624" i="17"/>
  <c r="C625" i="17"/>
  <c r="D625" i="17"/>
  <c r="E625" i="17"/>
  <c r="F625" i="17"/>
  <c r="G625" i="17"/>
  <c r="H625" i="17"/>
  <c r="I625" i="17"/>
  <c r="C626" i="17"/>
  <c r="D626" i="17"/>
  <c r="E626" i="17"/>
  <c r="F626" i="17"/>
  <c r="G626" i="17"/>
  <c r="H626" i="17"/>
  <c r="I626" i="17"/>
  <c r="C627" i="17"/>
  <c r="D627" i="17"/>
  <c r="E627" i="17"/>
  <c r="F627" i="17"/>
  <c r="G627" i="17"/>
  <c r="H627" i="17"/>
  <c r="I627" i="17"/>
  <c r="C628" i="17"/>
  <c r="D628" i="17"/>
  <c r="E628" i="17"/>
  <c r="F628" i="17"/>
  <c r="G628" i="17"/>
  <c r="H628" i="17"/>
  <c r="I628" i="17"/>
  <c r="C629" i="17"/>
  <c r="D629" i="17"/>
  <c r="E629" i="17"/>
  <c r="F629" i="17"/>
  <c r="G629" i="17"/>
  <c r="H629" i="17"/>
  <c r="I629" i="17"/>
  <c r="C630" i="17"/>
  <c r="D630" i="17"/>
  <c r="E630" i="17"/>
  <c r="F630" i="17"/>
  <c r="G630" i="17"/>
  <c r="H630" i="17"/>
  <c r="I630" i="17"/>
  <c r="C631" i="17"/>
  <c r="D631" i="17"/>
  <c r="E631" i="17"/>
  <c r="F631" i="17"/>
  <c r="G631" i="17"/>
  <c r="H631" i="17"/>
  <c r="I631" i="17"/>
  <c r="C632" i="17"/>
  <c r="D632" i="17"/>
  <c r="E632" i="17"/>
  <c r="F632" i="17"/>
  <c r="G632" i="17"/>
  <c r="H632" i="17"/>
  <c r="I632" i="17"/>
  <c r="C633" i="17"/>
  <c r="D633" i="17"/>
  <c r="E633" i="17"/>
  <c r="F633" i="17"/>
  <c r="G633" i="17"/>
  <c r="H633" i="17"/>
  <c r="I633" i="17"/>
  <c r="C634" i="17"/>
  <c r="D634" i="17"/>
  <c r="E634" i="17"/>
  <c r="F634" i="17"/>
  <c r="G634" i="17"/>
  <c r="H634" i="17"/>
  <c r="I634" i="17"/>
  <c r="C635" i="17"/>
  <c r="D635" i="17"/>
  <c r="E635" i="17"/>
  <c r="F635" i="17"/>
  <c r="G635" i="17"/>
  <c r="H635" i="17"/>
  <c r="I635" i="17"/>
  <c r="C636" i="17"/>
  <c r="D636" i="17"/>
  <c r="E636" i="17"/>
  <c r="F636" i="17"/>
  <c r="G636" i="17"/>
  <c r="H636" i="17"/>
  <c r="I636" i="17"/>
  <c r="C637" i="17"/>
  <c r="D637" i="17"/>
  <c r="E637" i="17"/>
  <c r="F637" i="17"/>
  <c r="G637" i="17"/>
  <c r="H637" i="17"/>
  <c r="I637" i="17"/>
  <c r="C638" i="17"/>
  <c r="D638" i="17"/>
  <c r="E638" i="17"/>
  <c r="F638" i="17"/>
  <c r="G638" i="17"/>
  <c r="H638" i="17"/>
  <c r="I638" i="17"/>
  <c r="C639" i="17"/>
  <c r="D639" i="17"/>
  <c r="E639" i="17"/>
  <c r="F639" i="17"/>
  <c r="G639" i="17"/>
  <c r="H639" i="17"/>
  <c r="I639" i="17"/>
  <c r="C640" i="17"/>
  <c r="D640" i="17"/>
  <c r="E640" i="17"/>
  <c r="F640" i="17"/>
  <c r="G640" i="17"/>
  <c r="H640" i="17"/>
  <c r="I640" i="17"/>
  <c r="C641" i="17"/>
  <c r="D641" i="17"/>
  <c r="E641" i="17"/>
  <c r="F641" i="17"/>
  <c r="G641" i="17"/>
  <c r="H641" i="17"/>
  <c r="I641" i="17"/>
  <c r="C642" i="17"/>
  <c r="D642" i="17"/>
  <c r="E642" i="17"/>
  <c r="F642" i="17"/>
  <c r="G642" i="17"/>
  <c r="H642" i="17"/>
  <c r="I642" i="17"/>
  <c r="C643" i="17"/>
  <c r="D643" i="17"/>
  <c r="E643" i="17"/>
  <c r="F643" i="17"/>
  <c r="G643" i="17"/>
  <c r="H643" i="17"/>
  <c r="I643" i="17"/>
  <c r="C644" i="17"/>
  <c r="D644" i="17"/>
  <c r="E644" i="17"/>
  <c r="F644" i="17"/>
  <c r="G644" i="17"/>
  <c r="H644" i="17"/>
  <c r="I644" i="17"/>
  <c r="C645" i="17"/>
  <c r="D645" i="17"/>
  <c r="E645" i="17"/>
  <c r="F645" i="17"/>
  <c r="G645" i="17"/>
  <c r="H645" i="17"/>
  <c r="I645" i="17"/>
  <c r="C646" i="17"/>
  <c r="D646" i="17"/>
  <c r="E646" i="17"/>
  <c r="F646" i="17"/>
  <c r="G646" i="17"/>
  <c r="H646" i="17"/>
  <c r="I646" i="17"/>
  <c r="C647" i="17"/>
  <c r="D647" i="17"/>
  <c r="E647" i="17"/>
  <c r="F647" i="17"/>
  <c r="G647" i="17"/>
  <c r="H647" i="17"/>
  <c r="I647" i="17"/>
  <c r="C648" i="17"/>
  <c r="D648" i="17"/>
  <c r="E648" i="17"/>
  <c r="F648" i="17"/>
  <c r="G648" i="17"/>
  <c r="H648" i="17"/>
  <c r="I648" i="17"/>
  <c r="C649" i="17"/>
  <c r="D649" i="17"/>
  <c r="E649" i="17"/>
  <c r="F649" i="17"/>
  <c r="G649" i="17"/>
  <c r="H649" i="17"/>
  <c r="I649" i="17"/>
  <c r="C650" i="17"/>
  <c r="D650" i="17"/>
  <c r="E650" i="17"/>
  <c r="F650" i="17"/>
  <c r="G650" i="17"/>
  <c r="H650" i="17"/>
  <c r="I650" i="17"/>
  <c r="C651" i="17"/>
  <c r="D651" i="17"/>
  <c r="E651" i="17"/>
  <c r="F651" i="17"/>
  <c r="G651" i="17"/>
  <c r="H651" i="17"/>
  <c r="I651" i="17"/>
  <c r="C652" i="17"/>
  <c r="D652" i="17"/>
  <c r="E652" i="17"/>
  <c r="F652" i="17"/>
  <c r="G652" i="17"/>
  <c r="H652" i="17"/>
  <c r="I652" i="17"/>
  <c r="C653" i="17"/>
  <c r="D653" i="17"/>
  <c r="E653" i="17"/>
  <c r="F653" i="17"/>
  <c r="G653" i="17"/>
  <c r="H653" i="17"/>
  <c r="I653" i="17"/>
  <c r="C654" i="17"/>
  <c r="D654" i="17"/>
  <c r="E654" i="17"/>
  <c r="F654" i="17"/>
  <c r="G654" i="17"/>
  <c r="H654" i="17"/>
  <c r="I654" i="17"/>
  <c r="C655" i="17"/>
  <c r="D655" i="17"/>
  <c r="E655" i="17"/>
  <c r="F655" i="17"/>
  <c r="G655" i="17"/>
  <c r="H655" i="17"/>
  <c r="I655" i="17"/>
  <c r="C656" i="17"/>
  <c r="D656" i="17"/>
  <c r="E656" i="17"/>
  <c r="F656" i="17"/>
  <c r="G656" i="17"/>
  <c r="H656" i="17"/>
  <c r="I656" i="17"/>
  <c r="C657" i="17"/>
  <c r="D657" i="17"/>
  <c r="E657" i="17"/>
  <c r="F657" i="17"/>
  <c r="G657" i="17"/>
  <c r="H657" i="17"/>
  <c r="I657" i="17"/>
  <c r="C658" i="17"/>
  <c r="D658" i="17"/>
  <c r="E658" i="17"/>
  <c r="F658" i="17"/>
  <c r="G658" i="17"/>
  <c r="H658" i="17"/>
  <c r="I658" i="17"/>
  <c r="C659" i="17"/>
  <c r="D659" i="17"/>
  <c r="E659" i="17"/>
  <c r="F659" i="17"/>
  <c r="G659" i="17"/>
  <c r="H659" i="17"/>
  <c r="I659" i="17"/>
  <c r="C660" i="17"/>
  <c r="D660" i="17"/>
  <c r="E660" i="17"/>
  <c r="F660" i="17"/>
  <c r="G660" i="17"/>
  <c r="H660" i="17"/>
  <c r="I660" i="17"/>
  <c r="C661" i="17"/>
  <c r="D661" i="17"/>
  <c r="E661" i="17"/>
  <c r="F661" i="17"/>
  <c r="G661" i="17"/>
  <c r="H661" i="17"/>
  <c r="I661" i="17"/>
  <c r="C662" i="17"/>
  <c r="D662" i="17"/>
  <c r="E662" i="17"/>
  <c r="F662" i="17"/>
  <c r="G662" i="17"/>
  <c r="H662" i="17"/>
  <c r="I662" i="17"/>
  <c r="C663" i="17"/>
  <c r="D663" i="17"/>
  <c r="E663" i="17"/>
  <c r="F663" i="17"/>
  <c r="G663" i="17"/>
  <c r="H663" i="17"/>
  <c r="I663" i="17"/>
  <c r="C664" i="17"/>
  <c r="D664" i="17"/>
  <c r="E664" i="17"/>
  <c r="F664" i="17"/>
  <c r="G664" i="17"/>
  <c r="H664" i="17"/>
  <c r="I664" i="17"/>
  <c r="C665" i="17"/>
  <c r="D665" i="17"/>
  <c r="E665" i="17"/>
  <c r="F665" i="17"/>
  <c r="G665" i="17"/>
  <c r="H665" i="17"/>
  <c r="I665" i="17"/>
  <c r="C666" i="17"/>
  <c r="D666" i="17"/>
  <c r="E666" i="17"/>
  <c r="F666" i="17"/>
  <c r="G666" i="17"/>
  <c r="H666" i="17"/>
  <c r="I666" i="17"/>
  <c r="C667" i="17"/>
  <c r="D667" i="17"/>
  <c r="E667" i="17"/>
  <c r="F667" i="17"/>
  <c r="G667" i="17"/>
  <c r="H667" i="17"/>
  <c r="I667" i="17"/>
  <c r="C668" i="17"/>
  <c r="D668" i="17"/>
  <c r="E668" i="17"/>
  <c r="F668" i="17"/>
  <c r="G668" i="17"/>
  <c r="H668" i="17"/>
  <c r="I668" i="17"/>
  <c r="C669" i="17"/>
  <c r="D669" i="17"/>
  <c r="E669" i="17"/>
  <c r="F669" i="17"/>
  <c r="G669" i="17"/>
  <c r="H669" i="17"/>
  <c r="I669" i="17"/>
  <c r="C670" i="17"/>
  <c r="D670" i="17"/>
  <c r="E670" i="17"/>
  <c r="F670" i="17"/>
  <c r="G670" i="17"/>
  <c r="H670" i="17"/>
  <c r="I670" i="17"/>
  <c r="C671" i="17"/>
  <c r="D671" i="17"/>
  <c r="E671" i="17"/>
  <c r="F671" i="17"/>
  <c r="G671" i="17"/>
  <c r="H671" i="17"/>
  <c r="I671" i="17"/>
  <c r="C672" i="17"/>
  <c r="D672" i="17"/>
  <c r="E672" i="17"/>
  <c r="F672" i="17"/>
  <c r="G672" i="17"/>
  <c r="H672" i="17"/>
  <c r="I672" i="17"/>
  <c r="C673" i="17"/>
  <c r="D673" i="17"/>
  <c r="E673" i="17"/>
  <c r="F673" i="17"/>
  <c r="G673" i="17"/>
  <c r="H673" i="17"/>
  <c r="I673" i="17"/>
  <c r="C674" i="17"/>
  <c r="D674" i="17"/>
  <c r="E674" i="17"/>
  <c r="F674" i="17"/>
  <c r="G674" i="17"/>
  <c r="H674" i="17"/>
  <c r="I674" i="17"/>
  <c r="C675" i="17"/>
  <c r="D675" i="17"/>
  <c r="E675" i="17"/>
  <c r="F675" i="17"/>
  <c r="G675" i="17"/>
  <c r="H675" i="17"/>
  <c r="I675" i="17"/>
  <c r="C676" i="17"/>
  <c r="D676" i="17"/>
  <c r="E676" i="17"/>
  <c r="F676" i="17"/>
  <c r="G676" i="17"/>
  <c r="H676" i="17"/>
  <c r="I676" i="17"/>
  <c r="C677" i="17"/>
  <c r="D677" i="17"/>
  <c r="E677" i="17"/>
  <c r="F677" i="17"/>
  <c r="G677" i="17"/>
  <c r="H677" i="17"/>
  <c r="I677" i="17"/>
  <c r="C678" i="17"/>
  <c r="D678" i="17"/>
  <c r="E678" i="17"/>
  <c r="F678" i="17"/>
  <c r="G678" i="17"/>
  <c r="H678" i="17"/>
  <c r="I678" i="17"/>
  <c r="C679" i="17"/>
  <c r="D679" i="17"/>
  <c r="E679" i="17"/>
  <c r="F679" i="17"/>
  <c r="G679" i="17"/>
  <c r="H679" i="17"/>
  <c r="I679" i="17"/>
  <c r="C680" i="17"/>
  <c r="D680" i="17"/>
  <c r="E680" i="17"/>
  <c r="F680" i="17"/>
  <c r="G680" i="17"/>
  <c r="H680" i="17"/>
  <c r="I680" i="17"/>
  <c r="C681" i="17"/>
  <c r="D681" i="17"/>
  <c r="E681" i="17"/>
  <c r="F681" i="17"/>
  <c r="G681" i="17"/>
  <c r="H681" i="17"/>
  <c r="I681" i="17"/>
  <c r="C682" i="17"/>
  <c r="D682" i="17"/>
  <c r="E682" i="17"/>
  <c r="F682" i="17"/>
  <c r="G682" i="17"/>
  <c r="H682" i="17"/>
  <c r="I682" i="17"/>
  <c r="C683" i="17"/>
  <c r="D683" i="17"/>
  <c r="E683" i="17"/>
  <c r="F683" i="17"/>
  <c r="G683" i="17"/>
  <c r="H683" i="17"/>
  <c r="I683" i="17"/>
  <c r="C684" i="17"/>
  <c r="D684" i="17"/>
  <c r="E684" i="17"/>
  <c r="F684" i="17"/>
  <c r="G684" i="17"/>
  <c r="H684" i="17"/>
  <c r="I684" i="17"/>
  <c r="C685" i="17"/>
  <c r="D685" i="17"/>
  <c r="E685" i="17"/>
  <c r="F685" i="17"/>
  <c r="G685" i="17"/>
  <c r="H685" i="17"/>
  <c r="I685" i="17"/>
  <c r="C686" i="17"/>
  <c r="D686" i="17"/>
  <c r="E686" i="17"/>
  <c r="F686" i="17"/>
  <c r="G686" i="17"/>
  <c r="H686" i="17"/>
  <c r="I686" i="17"/>
  <c r="C687" i="17"/>
  <c r="D687" i="17"/>
  <c r="E687" i="17"/>
  <c r="F687" i="17"/>
  <c r="G687" i="17"/>
  <c r="H687" i="17"/>
  <c r="I687" i="17"/>
  <c r="C688" i="17"/>
  <c r="D688" i="17"/>
  <c r="E688" i="17"/>
  <c r="F688" i="17"/>
  <c r="G688" i="17"/>
  <c r="H688" i="17"/>
  <c r="I688" i="17"/>
  <c r="C689" i="17"/>
  <c r="D689" i="17"/>
  <c r="E689" i="17"/>
  <c r="F689" i="17"/>
  <c r="G689" i="17"/>
  <c r="H689" i="17"/>
  <c r="I689" i="17"/>
  <c r="C690" i="17"/>
  <c r="D690" i="17"/>
  <c r="E690" i="17"/>
  <c r="F690" i="17"/>
  <c r="G690" i="17"/>
  <c r="H690" i="17"/>
  <c r="I690" i="17"/>
  <c r="C691" i="17"/>
  <c r="D691" i="17"/>
  <c r="E691" i="17"/>
  <c r="F691" i="17"/>
  <c r="G691" i="17"/>
  <c r="H691" i="17"/>
  <c r="I691" i="17"/>
  <c r="C692" i="17"/>
  <c r="D692" i="17"/>
  <c r="E692" i="17"/>
  <c r="F692" i="17"/>
  <c r="G692" i="17"/>
  <c r="H692" i="17"/>
  <c r="I692" i="17"/>
  <c r="C693" i="17"/>
  <c r="D693" i="17"/>
  <c r="E693" i="17"/>
  <c r="F693" i="17"/>
  <c r="G693" i="17"/>
  <c r="H693" i="17"/>
  <c r="I693" i="17"/>
  <c r="C694" i="17"/>
  <c r="D694" i="17"/>
  <c r="E694" i="17"/>
  <c r="F694" i="17"/>
  <c r="G694" i="17"/>
  <c r="H694" i="17"/>
  <c r="I694" i="17"/>
  <c r="C695" i="17"/>
  <c r="D695" i="17"/>
  <c r="E695" i="17"/>
  <c r="F695" i="17"/>
  <c r="G695" i="17"/>
  <c r="H695" i="17"/>
  <c r="I695" i="17"/>
  <c r="C696" i="17"/>
  <c r="D696" i="17"/>
  <c r="E696" i="17"/>
  <c r="F696" i="17"/>
  <c r="G696" i="17"/>
  <c r="H696" i="17"/>
  <c r="I696" i="17"/>
  <c r="C697" i="17"/>
  <c r="D697" i="17"/>
  <c r="E697" i="17"/>
  <c r="F697" i="17"/>
  <c r="G697" i="17"/>
  <c r="H697" i="17"/>
  <c r="I697" i="17"/>
  <c r="C698" i="17"/>
  <c r="D698" i="17"/>
  <c r="E698" i="17"/>
  <c r="F698" i="17"/>
  <c r="G698" i="17"/>
  <c r="H698" i="17"/>
  <c r="I698" i="17"/>
  <c r="C699" i="17"/>
  <c r="D699" i="17"/>
  <c r="E699" i="17"/>
  <c r="F699" i="17"/>
  <c r="G699" i="17"/>
  <c r="H699" i="17"/>
  <c r="I699" i="17"/>
  <c r="C700" i="17"/>
  <c r="D700" i="17"/>
  <c r="E700" i="17"/>
  <c r="F700" i="17"/>
  <c r="G700" i="17"/>
  <c r="H700" i="17"/>
  <c r="I700" i="17"/>
  <c r="C701" i="17"/>
  <c r="D701" i="17"/>
  <c r="E701" i="17"/>
  <c r="F701" i="17"/>
  <c r="G701" i="17"/>
  <c r="H701" i="17"/>
  <c r="I701" i="17"/>
  <c r="C702" i="17"/>
  <c r="D702" i="17"/>
  <c r="E702" i="17"/>
  <c r="F702" i="17"/>
  <c r="G702" i="17"/>
  <c r="H702" i="17"/>
  <c r="I702" i="17"/>
  <c r="C703" i="17"/>
  <c r="D703" i="17"/>
  <c r="E703" i="17"/>
  <c r="F703" i="17"/>
  <c r="G703" i="17"/>
  <c r="H703" i="17"/>
  <c r="I703" i="17"/>
  <c r="C704" i="17"/>
  <c r="D704" i="17"/>
  <c r="E704" i="17"/>
  <c r="F704" i="17"/>
  <c r="G704" i="17"/>
  <c r="H704" i="17"/>
  <c r="I704" i="17"/>
  <c r="C705" i="17"/>
  <c r="D705" i="17"/>
  <c r="E705" i="17"/>
  <c r="F705" i="17"/>
  <c r="G705" i="17"/>
  <c r="H705" i="17"/>
  <c r="I705" i="17"/>
  <c r="C706" i="17"/>
  <c r="D706" i="17"/>
  <c r="E706" i="17"/>
  <c r="F706" i="17"/>
  <c r="G706" i="17"/>
  <c r="H706" i="17"/>
  <c r="I706" i="17"/>
  <c r="C707" i="17"/>
  <c r="D707" i="17"/>
  <c r="E707" i="17"/>
  <c r="F707" i="17"/>
  <c r="G707" i="17"/>
  <c r="H707" i="17"/>
  <c r="I707" i="17"/>
  <c r="C708" i="17"/>
  <c r="D708" i="17"/>
  <c r="E708" i="17"/>
  <c r="F708" i="17"/>
  <c r="G708" i="17"/>
  <c r="H708" i="17"/>
  <c r="I708" i="17"/>
  <c r="C709" i="17"/>
  <c r="D709" i="17"/>
  <c r="E709" i="17"/>
  <c r="F709" i="17"/>
  <c r="G709" i="17"/>
  <c r="H709" i="17"/>
  <c r="I709" i="17"/>
  <c r="C710" i="17"/>
  <c r="D710" i="17"/>
  <c r="E710" i="17"/>
  <c r="F710" i="17"/>
  <c r="G710" i="17"/>
  <c r="H710" i="17"/>
  <c r="I710" i="17"/>
  <c r="C711" i="17"/>
  <c r="D711" i="17"/>
  <c r="E711" i="17"/>
  <c r="F711" i="17"/>
  <c r="G711" i="17"/>
  <c r="H711" i="17"/>
  <c r="I711" i="17"/>
  <c r="C712" i="17"/>
  <c r="D712" i="17"/>
  <c r="E712" i="17"/>
  <c r="F712" i="17"/>
  <c r="G712" i="17"/>
  <c r="H712" i="17"/>
  <c r="I712" i="17"/>
  <c r="C713" i="17"/>
  <c r="D713" i="17"/>
  <c r="E713" i="17"/>
  <c r="F713" i="17"/>
  <c r="G713" i="17"/>
  <c r="H713" i="17"/>
  <c r="I713" i="17"/>
  <c r="C714" i="17"/>
  <c r="D714" i="17"/>
  <c r="E714" i="17"/>
  <c r="F714" i="17"/>
  <c r="G714" i="17"/>
  <c r="H714" i="17"/>
  <c r="I714" i="17"/>
  <c r="C715" i="17"/>
  <c r="D715" i="17"/>
  <c r="E715" i="17"/>
  <c r="F715" i="17"/>
  <c r="G715" i="17"/>
  <c r="H715" i="17"/>
  <c r="I715" i="17"/>
  <c r="C716" i="17"/>
  <c r="D716" i="17"/>
  <c r="E716" i="17"/>
  <c r="F716" i="17"/>
  <c r="G716" i="17"/>
  <c r="H716" i="17"/>
  <c r="I716" i="17"/>
  <c r="C717" i="17"/>
  <c r="D717" i="17"/>
  <c r="E717" i="17"/>
  <c r="F717" i="17"/>
  <c r="G717" i="17"/>
  <c r="H717" i="17"/>
  <c r="I717" i="17"/>
  <c r="C718" i="17"/>
  <c r="D718" i="17"/>
  <c r="E718" i="17"/>
  <c r="F718" i="17"/>
  <c r="G718" i="17"/>
  <c r="H718" i="17"/>
  <c r="I718" i="17"/>
  <c r="C719" i="17"/>
  <c r="D719" i="17"/>
  <c r="E719" i="17"/>
  <c r="F719" i="17"/>
  <c r="G719" i="17"/>
  <c r="H719" i="17"/>
  <c r="I719" i="17"/>
  <c r="C720" i="17"/>
  <c r="D720" i="17"/>
  <c r="E720" i="17"/>
  <c r="F720" i="17"/>
  <c r="G720" i="17"/>
  <c r="H720" i="17"/>
  <c r="I720" i="17"/>
  <c r="C721" i="17"/>
  <c r="D721" i="17"/>
  <c r="E721" i="17"/>
  <c r="F721" i="17"/>
  <c r="G721" i="17"/>
  <c r="H721" i="17"/>
  <c r="I721" i="17"/>
  <c r="C722" i="17"/>
  <c r="D722" i="17"/>
  <c r="E722" i="17"/>
  <c r="F722" i="17"/>
  <c r="G722" i="17"/>
  <c r="H722" i="17"/>
  <c r="I722" i="17"/>
  <c r="C723" i="17"/>
  <c r="D723" i="17"/>
  <c r="E723" i="17"/>
  <c r="F723" i="17"/>
  <c r="G723" i="17"/>
  <c r="H723" i="17"/>
  <c r="I723" i="17"/>
  <c r="C724" i="17"/>
  <c r="D724" i="17"/>
  <c r="E724" i="17"/>
  <c r="F724" i="17"/>
  <c r="G724" i="17"/>
  <c r="H724" i="17"/>
  <c r="I724" i="17"/>
  <c r="C725" i="17"/>
  <c r="D725" i="17"/>
  <c r="E725" i="17"/>
  <c r="F725" i="17"/>
  <c r="G725" i="17"/>
  <c r="H725" i="17"/>
  <c r="I725" i="17"/>
  <c r="C726" i="17"/>
  <c r="D726" i="17"/>
  <c r="E726" i="17"/>
  <c r="F726" i="17"/>
  <c r="G726" i="17"/>
  <c r="H726" i="17"/>
  <c r="I726" i="17"/>
  <c r="C727" i="17"/>
  <c r="D727" i="17"/>
  <c r="E727" i="17"/>
  <c r="F727" i="17"/>
  <c r="G727" i="17"/>
  <c r="H727" i="17"/>
  <c r="I727" i="17"/>
  <c r="C728" i="17"/>
  <c r="D728" i="17"/>
  <c r="E728" i="17"/>
  <c r="F728" i="17"/>
  <c r="G728" i="17"/>
  <c r="H728" i="17"/>
  <c r="I728" i="17"/>
  <c r="C729" i="17"/>
  <c r="D729" i="17"/>
  <c r="E729" i="17"/>
  <c r="F729" i="17"/>
  <c r="G729" i="17"/>
  <c r="H729" i="17"/>
  <c r="I729" i="17"/>
  <c r="C730" i="17"/>
  <c r="D730" i="17"/>
  <c r="E730" i="17"/>
  <c r="F730" i="17"/>
  <c r="G730" i="17"/>
  <c r="H730" i="17"/>
  <c r="I730" i="17"/>
  <c r="C731" i="17"/>
  <c r="D731" i="17"/>
  <c r="E731" i="17"/>
  <c r="F731" i="17"/>
  <c r="G731" i="17"/>
  <c r="H731" i="17"/>
  <c r="I731" i="17"/>
  <c r="C732" i="17"/>
  <c r="D732" i="17"/>
  <c r="E732" i="17"/>
  <c r="F732" i="17"/>
  <c r="G732" i="17"/>
  <c r="H732" i="17"/>
  <c r="I732" i="17"/>
  <c r="C733" i="17"/>
  <c r="D733" i="17"/>
  <c r="E733" i="17"/>
  <c r="F733" i="17"/>
  <c r="G733" i="17"/>
  <c r="H733" i="17"/>
  <c r="I733" i="17"/>
  <c r="C734" i="17"/>
  <c r="D734" i="17"/>
  <c r="E734" i="17"/>
  <c r="F734" i="17"/>
  <c r="G734" i="17"/>
  <c r="H734" i="17"/>
  <c r="I734" i="17"/>
  <c r="C735" i="17"/>
  <c r="D735" i="17"/>
  <c r="E735" i="17"/>
  <c r="F735" i="17"/>
  <c r="G735" i="17"/>
  <c r="H735" i="17"/>
  <c r="I735" i="17"/>
  <c r="C736" i="17"/>
  <c r="D736" i="17"/>
  <c r="E736" i="17"/>
  <c r="F736" i="17"/>
  <c r="G736" i="17"/>
  <c r="H736" i="17"/>
  <c r="I736" i="17"/>
  <c r="C737" i="17"/>
  <c r="D737" i="17"/>
  <c r="E737" i="17"/>
  <c r="F737" i="17"/>
  <c r="G737" i="17"/>
  <c r="H737" i="17"/>
  <c r="I737" i="17"/>
  <c r="C738" i="17"/>
  <c r="D738" i="17"/>
  <c r="E738" i="17"/>
  <c r="F738" i="17"/>
  <c r="G738" i="17"/>
  <c r="H738" i="17"/>
  <c r="I738" i="17"/>
  <c r="C739" i="17"/>
  <c r="D739" i="17"/>
  <c r="E739" i="17"/>
  <c r="F739" i="17"/>
  <c r="G739" i="17"/>
  <c r="H739" i="17"/>
  <c r="I739" i="17"/>
  <c r="C740" i="17"/>
  <c r="D740" i="17"/>
  <c r="E740" i="17"/>
  <c r="F740" i="17"/>
  <c r="G740" i="17"/>
  <c r="H740" i="17"/>
  <c r="I740" i="17"/>
  <c r="C741" i="17"/>
  <c r="D741" i="17"/>
  <c r="E741" i="17"/>
  <c r="F741" i="17"/>
  <c r="G741" i="17"/>
  <c r="H741" i="17"/>
  <c r="I741" i="17"/>
  <c r="C742" i="17"/>
  <c r="D742" i="17"/>
  <c r="E742" i="17"/>
  <c r="F742" i="17"/>
  <c r="G742" i="17"/>
  <c r="H742" i="17"/>
  <c r="I742" i="17"/>
  <c r="C743" i="17"/>
  <c r="D743" i="17"/>
  <c r="E743" i="17"/>
  <c r="F743" i="17"/>
  <c r="G743" i="17"/>
  <c r="H743" i="17"/>
  <c r="I743" i="17"/>
  <c r="C744" i="17"/>
  <c r="D744" i="17"/>
  <c r="E744" i="17"/>
  <c r="F744" i="17"/>
  <c r="G744" i="17"/>
  <c r="H744" i="17"/>
  <c r="I744" i="17"/>
  <c r="C745" i="17"/>
  <c r="D745" i="17"/>
  <c r="E745" i="17"/>
  <c r="F745" i="17"/>
  <c r="G745" i="17"/>
  <c r="H745" i="17"/>
  <c r="I745" i="17"/>
  <c r="C746" i="17"/>
  <c r="D746" i="17"/>
  <c r="E746" i="17"/>
  <c r="F746" i="17"/>
  <c r="G746" i="17"/>
  <c r="H746" i="17"/>
  <c r="I746" i="17"/>
  <c r="C747" i="17"/>
  <c r="D747" i="17"/>
  <c r="E747" i="17"/>
  <c r="F747" i="17"/>
  <c r="G747" i="17"/>
  <c r="H747" i="17"/>
  <c r="I747" i="17"/>
  <c r="C748" i="17"/>
  <c r="D748" i="17"/>
  <c r="E748" i="17"/>
  <c r="F748" i="17"/>
  <c r="G748" i="17"/>
  <c r="H748" i="17"/>
  <c r="I748" i="17"/>
  <c r="C749" i="17"/>
  <c r="D749" i="17"/>
  <c r="E749" i="17"/>
  <c r="F749" i="17"/>
  <c r="G749" i="17"/>
  <c r="H749" i="17"/>
  <c r="I749" i="17"/>
  <c r="C750" i="17"/>
  <c r="D750" i="17"/>
  <c r="E750" i="17"/>
  <c r="F750" i="17"/>
  <c r="G750" i="17"/>
  <c r="H750" i="17"/>
  <c r="I750" i="17"/>
  <c r="C751" i="17"/>
  <c r="D751" i="17"/>
  <c r="E751" i="17"/>
  <c r="F751" i="17"/>
  <c r="G751" i="17"/>
  <c r="H751" i="17"/>
  <c r="I751" i="17"/>
  <c r="C752" i="17"/>
  <c r="D752" i="17"/>
  <c r="E752" i="17"/>
  <c r="F752" i="17"/>
  <c r="G752" i="17"/>
  <c r="H752" i="17"/>
  <c r="I752" i="17"/>
  <c r="C753" i="17"/>
  <c r="D753" i="17"/>
  <c r="E753" i="17"/>
  <c r="F753" i="17"/>
  <c r="G753" i="17"/>
  <c r="H753" i="17"/>
  <c r="I753" i="17"/>
  <c r="C754" i="17"/>
  <c r="D754" i="17"/>
  <c r="E754" i="17"/>
  <c r="F754" i="17"/>
  <c r="G754" i="17"/>
  <c r="H754" i="17"/>
  <c r="I754" i="17"/>
  <c r="C755" i="17"/>
  <c r="D755" i="17"/>
  <c r="E755" i="17"/>
  <c r="F755" i="17"/>
  <c r="G755" i="17"/>
  <c r="H755" i="17"/>
  <c r="I755" i="17"/>
  <c r="C756" i="17"/>
  <c r="D756" i="17"/>
  <c r="E756" i="17"/>
  <c r="F756" i="17"/>
  <c r="G756" i="17"/>
  <c r="H756" i="17"/>
  <c r="I756" i="17"/>
  <c r="C757" i="17"/>
  <c r="D757" i="17"/>
  <c r="E757" i="17"/>
  <c r="F757" i="17"/>
  <c r="G757" i="17"/>
  <c r="H757" i="17"/>
  <c r="I757" i="17"/>
  <c r="C758" i="17"/>
  <c r="D758" i="17"/>
  <c r="E758" i="17"/>
  <c r="F758" i="17"/>
  <c r="G758" i="17"/>
  <c r="H758" i="17"/>
  <c r="I758" i="17"/>
  <c r="C759" i="17"/>
  <c r="D759" i="17"/>
  <c r="E759" i="17"/>
  <c r="F759" i="17"/>
  <c r="G759" i="17"/>
  <c r="H759" i="17"/>
  <c r="I759" i="17"/>
  <c r="C760" i="17"/>
  <c r="D760" i="17"/>
  <c r="E760" i="17"/>
  <c r="F760" i="17"/>
  <c r="G760" i="17"/>
  <c r="H760" i="17"/>
  <c r="I760" i="17"/>
  <c r="C761" i="17"/>
  <c r="D761" i="17"/>
  <c r="E761" i="17"/>
  <c r="F761" i="17"/>
  <c r="G761" i="17"/>
  <c r="H761" i="17"/>
  <c r="I761" i="17"/>
  <c r="C762" i="17"/>
  <c r="D762" i="17"/>
  <c r="E762" i="17"/>
  <c r="F762" i="17"/>
  <c r="G762" i="17"/>
  <c r="H762" i="17"/>
  <c r="I762" i="17"/>
  <c r="C763" i="17"/>
  <c r="D763" i="17"/>
  <c r="E763" i="17"/>
  <c r="F763" i="17"/>
  <c r="G763" i="17"/>
  <c r="H763" i="17"/>
  <c r="I763" i="17"/>
  <c r="C764" i="17"/>
  <c r="D764" i="17"/>
  <c r="E764" i="17"/>
  <c r="F764" i="17"/>
  <c r="G764" i="17"/>
  <c r="H764" i="17"/>
  <c r="I764" i="17"/>
  <c r="C765" i="17"/>
  <c r="D765" i="17"/>
  <c r="E765" i="17"/>
  <c r="F765" i="17"/>
  <c r="G765" i="17"/>
  <c r="H765" i="17"/>
  <c r="I765" i="17"/>
  <c r="C766" i="17"/>
  <c r="D766" i="17"/>
  <c r="E766" i="17"/>
  <c r="F766" i="17"/>
  <c r="G766" i="17"/>
  <c r="H766" i="17"/>
  <c r="I766" i="17"/>
  <c r="C767" i="17"/>
  <c r="D767" i="17"/>
  <c r="E767" i="17"/>
  <c r="F767" i="17"/>
  <c r="G767" i="17"/>
  <c r="H767" i="17"/>
  <c r="I767" i="17"/>
  <c r="C768" i="17"/>
  <c r="D768" i="17"/>
  <c r="E768" i="17"/>
  <c r="F768" i="17"/>
  <c r="G768" i="17"/>
  <c r="H768" i="17"/>
  <c r="I768" i="17"/>
  <c r="C769" i="17"/>
  <c r="D769" i="17"/>
  <c r="E769" i="17"/>
  <c r="F769" i="17"/>
  <c r="G769" i="17"/>
  <c r="H769" i="17"/>
  <c r="I769" i="17"/>
  <c r="C770" i="17"/>
  <c r="D770" i="17"/>
  <c r="E770" i="17"/>
  <c r="F770" i="17"/>
  <c r="G770" i="17"/>
  <c r="H770" i="17"/>
  <c r="I770" i="17"/>
  <c r="C771" i="17"/>
  <c r="D771" i="17"/>
  <c r="E771" i="17"/>
  <c r="F771" i="17"/>
  <c r="G771" i="17"/>
  <c r="H771" i="17"/>
  <c r="I771" i="17"/>
  <c r="C772" i="17"/>
  <c r="D772" i="17"/>
  <c r="E772" i="17"/>
  <c r="F772" i="17"/>
  <c r="G772" i="17"/>
  <c r="H772" i="17"/>
  <c r="I772" i="17"/>
  <c r="C773" i="17"/>
  <c r="D773" i="17"/>
  <c r="E773" i="17"/>
  <c r="F773" i="17"/>
  <c r="G773" i="17"/>
  <c r="H773" i="17"/>
  <c r="I773" i="17"/>
  <c r="C774" i="17"/>
  <c r="D774" i="17"/>
  <c r="E774" i="17"/>
  <c r="F774" i="17"/>
  <c r="G774" i="17"/>
  <c r="H774" i="17"/>
  <c r="I774" i="17"/>
  <c r="C775" i="17"/>
  <c r="D775" i="17"/>
  <c r="E775" i="17"/>
  <c r="F775" i="17"/>
  <c r="G775" i="17"/>
  <c r="H775" i="17"/>
  <c r="I775" i="17"/>
  <c r="C776" i="17"/>
  <c r="D776" i="17"/>
  <c r="E776" i="17"/>
  <c r="F776" i="17"/>
  <c r="G776" i="17"/>
  <c r="H776" i="17"/>
  <c r="I776" i="17"/>
  <c r="C777" i="17"/>
  <c r="D777" i="17"/>
  <c r="E777" i="17"/>
  <c r="F777" i="17"/>
  <c r="G777" i="17"/>
  <c r="H777" i="17"/>
  <c r="I777" i="17"/>
  <c r="C778" i="17"/>
  <c r="D778" i="17"/>
  <c r="E778" i="17"/>
  <c r="F778" i="17"/>
  <c r="G778" i="17"/>
  <c r="H778" i="17"/>
  <c r="I778" i="17"/>
  <c r="C779" i="17"/>
  <c r="D779" i="17"/>
  <c r="E779" i="17"/>
  <c r="F779" i="17"/>
  <c r="G779" i="17"/>
  <c r="H779" i="17"/>
  <c r="I779" i="17"/>
  <c r="C780" i="17"/>
  <c r="D780" i="17"/>
  <c r="E780" i="17"/>
  <c r="F780" i="17"/>
  <c r="G780" i="17"/>
  <c r="H780" i="17"/>
  <c r="I780" i="17"/>
  <c r="C781" i="17"/>
  <c r="D781" i="17"/>
  <c r="E781" i="17"/>
  <c r="F781" i="17"/>
  <c r="G781" i="17"/>
  <c r="H781" i="17"/>
  <c r="I781" i="17"/>
  <c r="C782" i="17"/>
  <c r="D782" i="17"/>
  <c r="E782" i="17"/>
  <c r="F782" i="17"/>
  <c r="G782" i="17"/>
  <c r="H782" i="17"/>
  <c r="I782" i="17"/>
  <c r="C783" i="17"/>
  <c r="D783" i="17"/>
  <c r="E783" i="17"/>
  <c r="F783" i="17"/>
  <c r="G783" i="17"/>
  <c r="H783" i="17"/>
  <c r="I783" i="17"/>
  <c r="C784" i="17"/>
  <c r="D784" i="17"/>
  <c r="E784" i="17"/>
  <c r="F784" i="17"/>
  <c r="G784" i="17"/>
  <c r="H784" i="17"/>
  <c r="I784" i="17"/>
  <c r="C785" i="17"/>
  <c r="D785" i="17"/>
  <c r="E785" i="17"/>
  <c r="F785" i="17"/>
  <c r="G785" i="17"/>
  <c r="H785" i="17"/>
  <c r="I785" i="17"/>
  <c r="C786" i="17"/>
  <c r="D786" i="17"/>
  <c r="E786" i="17"/>
  <c r="F786" i="17"/>
  <c r="G786" i="17"/>
  <c r="H786" i="17"/>
  <c r="I786" i="17"/>
  <c r="C787" i="17"/>
  <c r="D787" i="17"/>
  <c r="E787" i="17"/>
  <c r="F787" i="17"/>
  <c r="G787" i="17"/>
  <c r="H787" i="17"/>
  <c r="I787" i="17"/>
  <c r="C788" i="17"/>
  <c r="D788" i="17"/>
  <c r="E788" i="17"/>
  <c r="F788" i="17"/>
  <c r="G788" i="17"/>
  <c r="H788" i="17"/>
  <c r="I788" i="17"/>
  <c r="C789" i="17"/>
  <c r="D789" i="17"/>
  <c r="E789" i="17"/>
  <c r="F789" i="17"/>
  <c r="G789" i="17"/>
  <c r="H789" i="17"/>
  <c r="I789" i="17"/>
  <c r="C790" i="17"/>
  <c r="D790" i="17"/>
  <c r="E790" i="17"/>
  <c r="F790" i="17"/>
  <c r="G790" i="17"/>
  <c r="H790" i="17"/>
  <c r="I790" i="17"/>
  <c r="C791" i="17"/>
  <c r="D791" i="17"/>
  <c r="E791" i="17"/>
  <c r="F791" i="17"/>
  <c r="G791" i="17"/>
  <c r="H791" i="17"/>
  <c r="I791" i="17"/>
  <c r="C792" i="17"/>
  <c r="D792" i="17"/>
  <c r="E792" i="17"/>
  <c r="F792" i="17"/>
  <c r="G792" i="17"/>
  <c r="H792" i="17"/>
  <c r="I792" i="17"/>
  <c r="C793" i="17"/>
  <c r="D793" i="17"/>
  <c r="E793" i="17"/>
  <c r="F793" i="17"/>
  <c r="G793" i="17"/>
  <c r="H793" i="17"/>
  <c r="I793" i="17"/>
  <c r="C794" i="17"/>
  <c r="D794" i="17"/>
  <c r="E794" i="17"/>
  <c r="F794" i="17"/>
  <c r="G794" i="17"/>
  <c r="H794" i="17"/>
  <c r="I794" i="17"/>
  <c r="C795" i="17"/>
  <c r="D795" i="17"/>
  <c r="E795" i="17"/>
  <c r="F795" i="17"/>
  <c r="G795" i="17"/>
  <c r="H795" i="17"/>
  <c r="I795" i="17"/>
  <c r="C796" i="17"/>
  <c r="D796" i="17"/>
  <c r="E796" i="17"/>
  <c r="F796" i="17"/>
  <c r="G796" i="17"/>
  <c r="H796" i="17"/>
  <c r="I796" i="17"/>
  <c r="C797" i="17"/>
  <c r="D797" i="17"/>
  <c r="E797" i="17"/>
  <c r="F797" i="17"/>
  <c r="G797" i="17"/>
  <c r="H797" i="17"/>
  <c r="I797" i="17"/>
  <c r="C798" i="17"/>
  <c r="D798" i="17"/>
  <c r="E798" i="17"/>
  <c r="F798" i="17"/>
  <c r="G798" i="17"/>
  <c r="H798" i="17"/>
  <c r="I798" i="17"/>
  <c r="C799" i="17"/>
  <c r="D799" i="17"/>
  <c r="E799" i="17"/>
  <c r="F799" i="17"/>
  <c r="G799" i="17"/>
  <c r="H799" i="17"/>
  <c r="I799" i="17"/>
  <c r="C800" i="17"/>
  <c r="D800" i="17"/>
  <c r="E800" i="17"/>
  <c r="F800" i="17"/>
  <c r="G800" i="17"/>
  <c r="H800" i="17"/>
  <c r="I800" i="17"/>
  <c r="C801" i="17"/>
  <c r="D801" i="17"/>
  <c r="E801" i="17"/>
  <c r="F801" i="17"/>
  <c r="G801" i="17"/>
  <c r="H801" i="17"/>
  <c r="I801" i="17"/>
  <c r="C802" i="17"/>
  <c r="D802" i="17"/>
  <c r="E802" i="17"/>
  <c r="F802" i="17"/>
  <c r="G802" i="17"/>
  <c r="H802" i="17"/>
  <c r="I802" i="17"/>
  <c r="C803" i="17"/>
  <c r="D803" i="17"/>
  <c r="E803" i="17"/>
  <c r="F803" i="17"/>
  <c r="G803" i="17"/>
  <c r="H803" i="17"/>
  <c r="I803" i="17"/>
  <c r="C804" i="17"/>
  <c r="D804" i="17"/>
  <c r="E804" i="17"/>
  <c r="F804" i="17"/>
  <c r="G804" i="17"/>
  <c r="H804" i="17"/>
  <c r="I804" i="17"/>
  <c r="C805" i="17"/>
  <c r="D805" i="17"/>
  <c r="E805" i="17"/>
  <c r="F805" i="17"/>
  <c r="G805" i="17"/>
  <c r="H805" i="17"/>
  <c r="I805" i="17"/>
  <c r="C806" i="17"/>
  <c r="D806" i="17"/>
  <c r="E806" i="17"/>
  <c r="F806" i="17"/>
  <c r="G806" i="17"/>
  <c r="H806" i="17"/>
  <c r="I806" i="17"/>
  <c r="C807" i="17"/>
  <c r="D807" i="17"/>
  <c r="E807" i="17"/>
  <c r="F807" i="17"/>
  <c r="G807" i="17"/>
  <c r="H807" i="17"/>
  <c r="I807" i="17"/>
  <c r="C808" i="17"/>
  <c r="D808" i="17"/>
  <c r="E808" i="17"/>
  <c r="F808" i="17"/>
  <c r="G808" i="17"/>
  <c r="H808" i="17"/>
  <c r="I808" i="17"/>
  <c r="E749" i="4"/>
  <c r="F749" i="4"/>
  <c r="G749" i="4"/>
  <c r="H749" i="4"/>
  <c r="D749" i="4" l="1"/>
  <c r="C749" i="4" s="1"/>
  <c r="E315" i="4"/>
  <c r="F315" i="4"/>
  <c r="G315" i="4"/>
  <c r="H315" i="4"/>
  <c r="E314" i="4"/>
  <c r="F314" i="4"/>
  <c r="G314" i="4"/>
  <c r="H314" i="4"/>
  <c r="E457" i="4"/>
  <c r="F457" i="4"/>
  <c r="G457" i="4"/>
  <c r="H457" i="4"/>
  <c r="B749" i="4" l="1"/>
  <c r="D314" i="4"/>
  <c r="C314" i="4" s="1"/>
  <c r="D457" i="4"/>
  <c r="C457" i="4" s="1"/>
  <c r="D315" i="4"/>
  <c r="C315" i="4" s="1"/>
  <c r="B315" i="4" l="1"/>
  <c r="B314" i="4"/>
  <c r="B457" i="4"/>
  <c r="E143" i="4"/>
  <c r="F143" i="4"/>
  <c r="G143" i="4"/>
  <c r="H143" i="4"/>
  <c r="E169" i="4"/>
  <c r="F169" i="4"/>
  <c r="G169" i="4"/>
  <c r="H169" i="4"/>
  <c r="E464" i="4"/>
  <c r="F464" i="4"/>
  <c r="G464" i="4"/>
  <c r="H464" i="4"/>
  <c r="E392" i="4"/>
  <c r="F392" i="4"/>
  <c r="G392" i="4"/>
  <c r="H392" i="4"/>
  <c r="E755" i="4"/>
  <c r="F755" i="4"/>
  <c r="G755" i="4"/>
  <c r="H755" i="4"/>
  <c r="E312" i="4"/>
  <c r="F312" i="4"/>
  <c r="G312" i="4"/>
  <c r="H312" i="4"/>
  <c r="E445" i="4"/>
  <c r="F445" i="4"/>
  <c r="G445" i="4"/>
  <c r="H445" i="4"/>
  <c r="E769" i="4"/>
  <c r="F769" i="4"/>
  <c r="G769" i="4"/>
  <c r="H769" i="4"/>
  <c r="E16" i="4"/>
  <c r="F16" i="4"/>
  <c r="G16" i="4"/>
  <c r="H16" i="4"/>
  <c r="D16" i="4" l="1"/>
  <c r="C16" i="4" s="1"/>
  <c r="D312" i="4"/>
  <c r="C312" i="4" s="1"/>
  <c r="D392" i="4"/>
  <c r="C392" i="4" s="1"/>
  <c r="D169" i="4"/>
  <c r="C169" i="4" s="1"/>
  <c r="D769" i="4"/>
  <c r="C769" i="4" s="1"/>
  <c r="D445" i="4"/>
  <c r="C445" i="4" s="1"/>
  <c r="D755" i="4"/>
  <c r="C755" i="4" s="1"/>
  <c r="D464" i="4"/>
  <c r="C464" i="4" s="1"/>
  <c r="D143" i="4"/>
  <c r="C143" i="4" s="1"/>
  <c r="H426" i="4"/>
  <c r="G426" i="4"/>
  <c r="F426" i="4"/>
  <c r="E426" i="4"/>
  <c r="H410" i="4"/>
  <c r="G410" i="4"/>
  <c r="F410" i="4"/>
  <c r="E410" i="4"/>
  <c r="B464" i="4" l="1"/>
  <c r="B445" i="4"/>
  <c r="B169" i="4"/>
  <c r="B312" i="4"/>
  <c r="B143" i="4"/>
  <c r="B755" i="4"/>
  <c r="B769" i="4"/>
  <c r="B392" i="4"/>
  <c r="B16" i="4"/>
  <c r="D410" i="4"/>
  <c r="C410" i="4" s="1"/>
  <c r="D426" i="4"/>
  <c r="C426" i="4" s="1"/>
  <c r="H495" i="4"/>
  <c r="G495" i="4"/>
  <c r="F495" i="4"/>
  <c r="E495" i="4"/>
  <c r="H119" i="4"/>
  <c r="G119" i="4"/>
  <c r="F119" i="4"/>
  <c r="E119" i="4"/>
  <c r="H268" i="4"/>
  <c r="G268" i="4"/>
  <c r="F268" i="4"/>
  <c r="E268" i="4"/>
  <c r="H407" i="4"/>
  <c r="G407" i="4"/>
  <c r="F407" i="4"/>
  <c r="E407" i="4"/>
  <c r="H106" i="4"/>
  <c r="G106" i="4"/>
  <c r="F106" i="4"/>
  <c r="E106" i="4"/>
  <c r="H633" i="4"/>
  <c r="G633" i="4"/>
  <c r="F633" i="4"/>
  <c r="E633" i="4"/>
  <c r="H325" i="4"/>
  <c r="G325" i="4"/>
  <c r="F325" i="4"/>
  <c r="E325" i="4"/>
  <c r="H800" i="4"/>
  <c r="G800" i="4"/>
  <c r="F800" i="4"/>
  <c r="E800" i="4"/>
  <c r="H644" i="4"/>
  <c r="G644" i="4"/>
  <c r="F644" i="4"/>
  <c r="E644" i="4"/>
  <c r="H244" i="4"/>
  <c r="G244" i="4"/>
  <c r="F244" i="4"/>
  <c r="E244" i="4"/>
  <c r="H623" i="4"/>
  <c r="G623" i="4"/>
  <c r="F623" i="4"/>
  <c r="E623" i="4"/>
  <c r="H415" i="4"/>
  <c r="G415" i="4"/>
  <c r="F415" i="4"/>
  <c r="E415" i="4"/>
  <c r="H740" i="4"/>
  <c r="G740" i="4"/>
  <c r="F740" i="4"/>
  <c r="E740" i="4"/>
  <c r="H616" i="4"/>
  <c r="G616" i="4"/>
  <c r="F616" i="4"/>
  <c r="E616" i="4"/>
  <c r="H508" i="4"/>
  <c r="G508" i="4"/>
  <c r="F508" i="4"/>
  <c r="E508" i="4"/>
  <c r="H357" i="4"/>
  <c r="G357" i="4"/>
  <c r="F357" i="4"/>
  <c r="E357" i="4"/>
  <c r="H447" i="4"/>
  <c r="G447" i="4"/>
  <c r="F447" i="4"/>
  <c r="E447" i="4"/>
  <c r="H266" i="4"/>
  <c r="G266" i="4"/>
  <c r="F266" i="4"/>
  <c r="E266" i="4"/>
  <c r="H288" i="4"/>
  <c r="G288" i="4"/>
  <c r="F288" i="4"/>
  <c r="E288" i="4"/>
  <c r="H541" i="4"/>
  <c r="G541" i="4"/>
  <c r="F541" i="4"/>
  <c r="E541" i="4"/>
  <c r="H308" i="4"/>
  <c r="G308" i="4"/>
  <c r="F308" i="4"/>
  <c r="E308" i="4"/>
  <c r="H746" i="4"/>
  <c r="G746" i="4"/>
  <c r="F746" i="4"/>
  <c r="E746" i="4"/>
  <c r="H331" i="4"/>
  <c r="G331" i="4"/>
  <c r="F331" i="4"/>
  <c r="E331" i="4"/>
  <c r="H216" i="4"/>
  <c r="G216" i="4"/>
  <c r="F216" i="4"/>
  <c r="E216" i="4"/>
  <c r="H683" i="4"/>
  <c r="G683" i="4"/>
  <c r="F683" i="4"/>
  <c r="E683" i="4"/>
  <c r="H560" i="4"/>
  <c r="G560" i="4"/>
  <c r="F560" i="4"/>
  <c r="E560" i="4"/>
  <c r="H733" i="4"/>
  <c r="G733" i="4"/>
  <c r="F733" i="4"/>
  <c r="E733" i="4"/>
  <c r="H561" i="4"/>
  <c r="G561" i="4"/>
  <c r="F561" i="4"/>
  <c r="E561" i="4"/>
  <c r="H452" i="4"/>
  <c r="G452" i="4"/>
  <c r="F452" i="4"/>
  <c r="E452" i="4"/>
  <c r="H503" i="4"/>
  <c r="G503" i="4"/>
  <c r="F503" i="4"/>
  <c r="E503" i="4"/>
  <c r="H25" i="4"/>
  <c r="G25" i="4"/>
  <c r="F25" i="4"/>
  <c r="E25" i="4"/>
  <c r="H247" i="4"/>
  <c r="G247" i="4"/>
  <c r="F247" i="4"/>
  <c r="E247" i="4"/>
  <c r="H260" i="4"/>
  <c r="G260" i="4"/>
  <c r="F260" i="4"/>
  <c r="E260" i="4"/>
  <c r="H199" i="4"/>
  <c r="G199" i="4"/>
  <c r="F199" i="4"/>
  <c r="E199" i="4"/>
  <c r="H80" i="4"/>
  <c r="G80" i="4"/>
  <c r="F80" i="4"/>
  <c r="E80" i="4"/>
  <c r="H131" i="4"/>
  <c r="G131" i="4"/>
  <c r="F131" i="4"/>
  <c r="E131" i="4"/>
  <c r="H237" i="4"/>
  <c r="G237" i="4"/>
  <c r="F237" i="4"/>
  <c r="E237" i="4"/>
  <c r="H712" i="4"/>
  <c r="G712" i="4"/>
  <c r="F712" i="4"/>
  <c r="E712" i="4"/>
  <c r="H108" i="4"/>
  <c r="G108" i="4"/>
  <c r="F108" i="4"/>
  <c r="E108" i="4"/>
  <c r="H167" i="4"/>
  <c r="G167" i="4"/>
  <c r="F167" i="4"/>
  <c r="E167" i="4"/>
  <c r="H440" i="4"/>
  <c r="G440" i="4"/>
  <c r="F440" i="4"/>
  <c r="E440" i="4"/>
  <c r="H731" i="4"/>
  <c r="G731" i="4"/>
  <c r="F731" i="4"/>
  <c r="E731" i="4"/>
  <c r="H713" i="4"/>
  <c r="G713" i="4"/>
  <c r="F713" i="4"/>
  <c r="E713" i="4"/>
  <c r="H421" i="4"/>
  <c r="G421" i="4"/>
  <c r="F421" i="4"/>
  <c r="E421" i="4"/>
  <c r="H328" i="4"/>
  <c r="G328" i="4"/>
  <c r="F328" i="4"/>
  <c r="E328" i="4"/>
  <c r="H9" i="4"/>
  <c r="G9" i="4"/>
  <c r="F9" i="4"/>
  <c r="E9" i="4"/>
  <c r="H549" i="4"/>
  <c r="G549" i="4"/>
  <c r="F549" i="4"/>
  <c r="E549" i="4"/>
  <c r="H738" i="4"/>
  <c r="G738" i="4"/>
  <c r="F738" i="4"/>
  <c r="E738" i="4"/>
  <c r="H46" i="4"/>
  <c r="G46" i="4"/>
  <c r="F46" i="4"/>
  <c r="E46" i="4"/>
  <c r="H482" i="4"/>
  <c r="G482" i="4"/>
  <c r="F482" i="4"/>
  <c r="E482" i="4"/>
  <c r="H422" i="4"/>
  <c r="G422" i="4"/>
  <c r="F422" i="4"/>
  <c r="E422" i="4"/>
  <c r="H353" i="4"/>
  <c r="G353" i="4"/>
  <c r="F353" i="4"/>
  <c r="E353" i="4"/>
  <c r="H59" i="4"/>
  <c r="G59" i="4"/>
  <c r="F59" i="4"/>
  <c r="E59" i="4"/>
  <c r="H672" i="4"/>
  <c r="G672" i="4"/>
  <c r="F672" i="4"/>
  <c r="E672" i="4"/>
  <c r="H334" i="4"/>
  <c r="G334" i="4"/>
  <c r="F334" i="4"/>
  <c r="E334" i="4"/>
  <c r="H790" i="4"/>
  <c r="G790" i="4"/>
  <c r="F790" i="4"/>
  <c r="E790" i="4"/>
  <c r="H725" i="4"/>
  <c r="G725" i="4"/>
  <c r="F725" i="4"/>
  <c r="E725" i="4"/>
  <c r="H680" i="4"/>
  <c r="G680" i="4"/>
  <c r="F680" i="4"/>
  <c r="E680" i="4"/>
  <c r="H408" i="4"/>
  <c r="G408" i="4"/>
  <c r="F408" i="4"/>
  <c r="E408" i="4"/>
  <c r="H427" i="4"/>
  <c r="G427" i="4"/>
  <c r="F427" i="4"/>
  <c r="E427" i="4"/>
  <c r="H493" i="4"/>
  <c r="G493" i="4"/>
  <c r="F493" i="4"/>
  <c r="E493" i="4"/>
  <c r="H488" i="4"/>
  <c r="G488" i="4"/>
  <c r="F488" i="4"/>
  <c r="E488" i="4"/>
  <c r="H496" i="4"/>
  <c r="G496" i="4"/>
  <c r="F496" i="4"/>
  <c r="E496" i="4"/>
  <c r="H99" i="4"/>
  <c r="G99" i="4"/>
  <c r="F99" i="4"/>
  <c r="E99" i="4"/>
  <c r="H383" i="4"/>
  <c r="G383" i="4"/>
  <c r="F383" i="4"/>
  <c r="E383" i="4"/>
  <c r="H137" i="4"/>
  <c r="G137" i="4"/>
  <c r="F137" i="4"/>
  <c r="E137" i="4"/>
  <c r="H354" i="4"/>
  <c r="G354" i="4"/>
  <c r="F354" i="4"/>
  <c r="E354" i="4"/>
  <c r="H558" i="4"/>
  <c r="G558" i="4"/>
  <c r="F558" i="4"/>
  <c r="E558" i="4"/>
  <c r="H688" i="4"/>
  <c r="G688" i="4"/>
  <c r="F688" i="4"/>
  <c r="E688" i="4"/>
  <c r="H234" i="4"/>
  <c r="G234" i="4"/>
  <c r="F234" i="4"/>
  <c r="E234" i="4"/>
  <c r="H679" i="4"/>
  <c r="G679" i="4"/>
  <c r="F679" i="4"/>
  <c r="E679" i="4"/>
  <c r="H515" i="4"/>
  <c r="G515" i="4"/>
  <c r="F515" i="4"/>
  <c r="E515" i="4"/>
  <c r="H302" i="4"/>
  <c r="G302" i="4"/>
  <c r="F302" i="4"/>
  <c r="E302" i="4"/>
  <c r="H456" i="4"/>
  <c r="G456" i="4"/>
  <c r="F456" i="4"/>
  <c r="E456" i="4"/>
  <c r="H449" i="4"/>
  <c r="G449" i="4"/>
  <c r="F449" i="4"/>
  <c r="E449" i="4"/>
  <c r="H563" i="4"/>
  <c r="G563" i="4"/>
  <c r="F563" i="4"/>
  <c r="E563" i="4"/>
  <c r="H147" i="4"/>
  <c r="G147" i="4"/>
  <c r="F147" i="4"/>
  <c r="E147" i="4"/>
  <c r="H608" i="4"/>
  <c r="G608" i="4"/>
  <c r="F608" i="4"/>
  <c r="E608" i="4"/>
  <c r="H321" i="4"/>
  <c r="G321" i="4"/>
  <c r="F321" i="4"/>
  <c r="E321" i="4"/>
  <c r="H250" i="4"/>
  <c r="G250" i="4"/>
  <c r="F250" i="4"/>
  <c r="E250" i="4"/>
  <c r="H126" i="4"/>
  <c r="G126" i="4"/>
  <c r="F126" i="4"/>
  <c r="E126" i="4"/>
  <c r="H203" i="4"/>
  <c r="G203" i="4"/>
  <c r="F203" i="4"/>
  <c r="E203" i="4"/>
  <c r="H378" i="4"/>
  <c r="G378" i="4"/>
  <c r="F378" i="4"/>
  <c r="E378" i="4"/>
  <c r="H66" i="4"/>
  <c r="G66" i="4"/>
  <c r="F66" i="4"/>
  <c r="E66" i="4"/>
  <c r="H771" i="4"/>
  <c r="G771" i="4"/>
  <c r="F771" i="4"/>
  <c r="E771" i="4"/>
  <c r="H585" i="4"/>
  <c r="G585" i="4"/>
  <c r="F585" i="4"/>
  <c r="E585" i="4"/>
  <c r="H606" i="4"/>
  <c r="G606" i="4"/>
  <c r="F606" i="4"/>
  <c r="E606" i="4"/>
  <c r="H127" i="4"/>
  <c r="G127" i="4"/>
  <c r="F127" i="4"/>
  <c r="E127" i="4"/>
  <c r="H249" i="4"/>
  <c r="G249" i="4"/>
  <c r="F249" i="4"/>
  <c r="E249" i="4"/>
  <c r="H20" i="4"/>
  <c r="G20" i="4"/>
  <c r="F20" i="4"/>
  <c r="E20" i="4"/>
  <c r="H193" i="4"/>
  <c r="G193" i="4"/>
  <c r="F193" i="4"/>
  <c r="E193" i="4"/>
  <c r="H291" i="4"/>
  <c r="G291" i="4"/>
  <c r="F291" i="4"/>
  <c r="E291" i="4"/>
  <c r="H252" i="4"/>
  <c r="G252" i="4"/>
  <c r="F252" i="4"/>
  <c r="E252" i="4"/>
  <c r="H438" i="4"/>
  <c r="G438" i="4"/>
  <c r="F438" i="4"/>
  <c r="E438" i="4"/>
  <c r="H239" i="4"/>
  <c r="G239" i="4"/>
  <c r="F239" i="4"/>
  <c r="E239" i="4"/>
  <c r="H667" i="4"/>
  <c r="G667" i="4"/>
  <c r="F667" i="4"/>
  <c r="E667" i="4"/>
  <c r="H412" i="4"/>
  <c r="G412" i="4"/>
  <c r="F412" i="4"/>
  <c r="E412" i="4"/>
  <c r="H444" i="4"/>
  <c r="G444" i="4"/>
  <c r="F444" i="4"/>
  <c r="E444" i="4"/>
  <c r="H467" i="4"/>
  <c r="G467" i="4"/>
  <c r="F467" i="4"/>
  <c r="E467" i="4"/>
  <c r="H322" i="4"/>
  <c r="G322" i="4"/>
  <c r="F322" i="4"/>
  <c r="E322" i="4"/>
  <c r="H716" i="4"/>
  <c r="G716" i="4"/>
  <c r="F716" i="4"/>
  <c r="E716" i="4"/>
  <c r="H630" i="4"/>
  <c r="G630" i="4"/>
  <c r="F630" i="4"/>
  <c r="E630" i="4"/>
  <c r="H761" i="4"/>
  <c r="G761" i="4"/>
  <c r="F761" i="4"/>
  <c r="E761" i="4"/>
  <c r="H117" i="4"/>
  <c r="G117" i="4"/>
  <c r="F117" i="4"/>
  <c r="E117" i="4"/>
  <c r="H436" i="4"/>
  <c r="G436" i="4"/>
  <c r="F436" i="4"/>
  <c r="E436" i="4"/>
  <c r="H767" i="4"/>
  <c r="G767" i="4"/>
  <c r="F767" i="4"/>
  <c r="E767" i="4"/>
  <c r="H258" i="4"/>
  <c r="G258" i="4"/>
  <c r="F258" i="4"/>
  <c r="E258" i="4"/>
  <c r="H70" i="4"/>
  <c r="G70" i="4"/>
  <c r="F70" i="4"/>
  <c r="E70" i="4"/>
  <c r="H433" i="4"/>
  <c r="G433" i="4"/>
  <c r="F433" i="4"/>
  <c r="E433" i="4"/>
  <c r="H668" i="4"/>
  <c r="G668" i="4"/>
  <c r="F668" i="4"/>
  <c r="E668" i="4"/>
  <c r="H305" i="4"/>
  <c r="G305" i="4"/>
  <c r="F305" i="4"/>
  <c r="E305" i="4"/>
  <c r="H479" i="4"/>
  <c r="G479" i="4"/>
  <c r="F479" i="4"/>
  <c r="E479" i="4"/>
  <c r="H89" i="4"/>
  <c r="G89" i="4"/>
  <c r="F89" i="4"/>
  <c r="E89" i="4"/>
  <c r="H460" i="4"/>
  <c r="G460" i="4"/>
  <c r="F460" i="4"/>
  <c r="E460" i="4"/>
  <c r="H138" i="4"/>
  <c r="G138" i="4"/>
  <c r="F138" i="4"/>
  <c r="E138" i="4"/>
  <c r="H562" i="4"/>
  <c r="G562" i="4"/>
  <c r="F562" i="4"/>
  <c r="E562" i="4"/>
  <c r="H77" i="4"/>
  <c r="G77" i="4"/>
  <c r="F77" i="4"/>
  <c r="E77" i="4"/>
  <c r="H206" i="4"/>
  <c r="G206" i="4"/>
  <c r="F206" i="4"/>
  <c r="E206" i="4"/>
  <c r="H782" i="4"/>
  <c r="G782" i="4"/>
  <c r="F782" i="4"/>
  <c r="E782" i="4"/>
  <c r="H68" i="4"/>
  <c r="G68" i="4"/>
  <c r="F68" i="4"/>
  <c r="E68" i="4"/>
  <c r="H158" i="4"/>
  <c r="G158" i="4"/>
  <c r="F158" i="4"/>
  <c r="E158" i="4"/>
  <c r="H94" i="4"/>
  <c r="G94" i="4"/>
  <c r="F94" i="4"/>
  <c r="E94" i="4"/>
  <c r="H802" i="4"/>
  <c r="G802" i="4"/>
  <c r="F802" i="4"/>
  <c r="E802" i="4"/>
  <c r="H101" i="4"/>
  <c r="G101" i="4"/>
  <c r="F101" i="4"/>
  <c r="E101" i="4"/>
  <c r="H58" i="4"/>
  <c r="G58" i="4"/>
  <c r="F58" i="4"/>
  <c r="E58" i="4"/>
  <c r="H520" i="4"/>
  <c r="G520" i="4"/>
  <c r="F520" i="4"/>
  <c r="E520" i="4"/>
  <c r="H296" i="4"/>
  <c r="G296" i="4"/>
  <c r="F296" i="4"/>
  <c r="E296" i="4"/>
  <c r="H168" i="4"/>
  <c r="G168" i="4"/>
  <c r="F168" i="4"/>
  <c r="E168" i="4"/>
  <c r="H86" i="4"/>
  <c r="G86" i="4"/>
  <c r="F86" i="4"/>
  <c r="E86" i="4"/>
  <c r="H545" i="4"/>
  <c r="G545" i="4"/>
  <c r="F545" i="4"/>
  <c r="E545" i="4"/>
  <c r="H678" i="4"/>
  <c r="G678" i="4"/>
  <c r="F678" i="4"/>
  <c r="E678" i="4"/>
  <c r="H685" i="4"/>
  <c r="G685" i="4"/>
  <c r="F685" i="4"/>
  <c r="E685" i="4"/>
  <c r="H476" i="4"/>
  <c r="G476" i="4"/>
  <c r="F476" i="4"/>
  <c r="E476" i="4"/>
  <c r="H582" i="4"/>
  <c r="G582" i="4"/>
  <c r="F582" i="4"/>
  <c r="E582" i="4"/>
  <c r="H14" i="4"/>
  <c r="G14" i="4"/>
  <c r="F14" i="4"/>
  <c r="E14" i="4"/>
  <c r="H39" i="4"/>
  <c r="G39" i="4"/>
  <c r="F39" i="4"/>
  <c r="E39" i="4"/>
  <c r="H789" i="4"/>
  <c r="G789" i="4"/>
  <c r="F789" i="4"/>
  <c r="E789" i="4"/>
  <c r="H694" i="4"/>
  <c r="G694" i="4"/>
  <c r="F694" i="4"/>
  <c r="E694" i="4"/>
  <c r="H804" i="4"/>
  <c r="G804" i="4"/>
  <c r="F804" i="4"/>
  <c r="E804" i="4"/>
  <c r="H290" i="4"/>
  <c r="G290" i="4"/>
  <c r="F290" i="4"/>
  <c r="E290" i="4"/>
  <c r="H105" i="4"/>
  <c r="G105" i="4"/>
  <c r="F105" i="4"/>
  <c r="E105" i="4"/>
  <c r="H414" i="4"/>
  <c r="G414" i="4"/>
  <c r="F414" i="4"/>
  <c r="E414" i="4"/>
  <c r="H643" i="4"/>
  <c r="G643" i="4"/>
  <c r="F643" i="4"/>
  <c r="E643" i="4"/>
  <c r="H209" i="4"/>
  <c r="G209" i="4"/>
  <c r="F209" i="4"/>
  <c r="E209" i="4"/>
  <c r="H382" i="4"/>
  <c r="G382" i="4"/>
  <c r="F382" i="4"/>
  <c r="E382" i="4"/>
  <c r="H577" i="4"/>
  <c r="G577" i="4"/>
  <c r="F577" i="4"/>
  <c r="E577" i="4"/>
  <c r="H280" i="4"/>
  <c r="G280" i="4"/>
  <c r="F280" i="4"/>
  <c r="E280" i="4"/>
  <c r="H103" i="4"/>
  <c r="G103" i="4"/>
  <c r="F103" i="4"/>
  <c r="E103" i="4"/>
  <c r="H152" i="4"/>
  <c r="G152" i="4"/>
  <c r="F152" i="4"/>
  <c r="E152" i="4"/>
  <c r="H437" i="4"/>
  <c r="G437" i="4"/>
  <c r="F437" i="4"/>
  <c r="E437" i="4"/>
  <c r="H362" i="4"/>
  <c r="G362" i="4"/>
  <c r="F362" i="4"/>
  <c r="E362" i="4"/>
  <c r="H706" i="4"/>
  <c r="G706" i="4"/>
  <c r="F706" i="4"/>
  <c r="E706" i="4"/>
  <c r="H228" i="4"/>
  <c r="G228" i="4"/>
  <c r="F228" i="4"/>
  <c r="E228" i="4"/>
  <c r="H542" i="4"/>
  <c r="G542" i="4"/>
  <c r="F542" i="4"/>
  <c r="E542" i="4"/>
  <c r="H530" i="4"/>
  <c r="G530" i="4"/>
  <c r="F530" i="4"/>
  <c r="E530" i="4"/>
  <c r="H546" i="4"/>
  <c r="G546" i="4"/>
  <c r="F546" i="4"/>
  <c r="E546" i="4"/>
  <c r="H729" i="4"/>
  <c r="G729" i="4"/>
  <c r="F729" i="4"/>
  <c r="E729" i="4"/>
  <c r="H67" i="4"/>
  <c r="G67" i="4"/>
  <c r="F67" i="4"/>
  <c r="E67" i="4"/>
  <c r="H593" i="4"/>
  <c r="G593" i="4"/>
  <c r="F593" i="4"/>
  <c r="E593" i="4"/>
  <c r="H555" i="4"/>
  <c r="G555" i="4"/>
  <c r="F555" i="4"/>
  <c r="E555" i="4"/>
  <c r="H788" i="4"/>
  <c r="G788" i="4"/>
  <c r="F788" i="4"/>
  <c r="E788" i="4"/>
  <c r="H548" i="4"/>
  <c r="G548" i="4"/>
  <c r="F548" i="4"/>
  <c r="E548" i="4"/>
  <c r="H95" i="4"/>
  <c r="G95" i="4"/>
  <c r="F95" i="4"/>
  <c r="E95" i="4"/>
  <c r="H140" i="4"/>
  <c r="G140" i="4"/>
  <c r="F140" i="4"/>
  <c r="E140" i="4"/>
  <c r="H552" i="4"/>
  <c r="G552" i="4"/>
  <c r="F552" i="4"/>
  <c r="E552" i="4"/>
  <c r="H648" i="4"/>
  <c r="G648" i="4"/>
  <c r="F648" i="4"/>
  <c r="E648" i="4"/>
  <c r="H651" i="4"/>
  <c r="G651" i="4"/>
  <c r="F651" i="4"/>
  <c r="E651" i="4"/>
  <c r="H538" i="4"/>
  <c r="G538" i="4"/>
  <c r="F538" i="4"/>
  <c r="E538" i="4"/>
  <c r="H264" i="4"/>
  <c r="G264" i="4"/>
  <c r="F264" i="4"/>
  <c r="E264" i="4"/>
  <c r="H19" i="4"/>
  <c r="G19" i="4"/>
  <c r="F19" i="4"/>
  <c r="E19" i="4"/>
  <c r="H121" i="4"/>
  <c r="G121" i="4"/>
  <c r="F121" i="4"/>
  <c r="E121" i="4"/>
  <c r="H135" i="4"/>
  <c r="G135" i="4"/>
  <c r="F135" i="4"/>
  <c r="E135" i="4"/>
  <c r="H621" i="4"/>
  <c r="G621" i="4"/>
  <c r="F621" i="4"/>
  <c r="E621" i="4"/>
  <c r="H764" i="4"/>
  <c r="G764" i="4"/>
  <c r="F764" i="4"/>
  <c r="E764" i="4"/>
  <c r="H575" i="4"/>
  <c r="G575" i="4"/>
  <c r="F575" i="4"/>
  <c r="E575" i="4"/>
  <c r="H702" i="4"/>
  <c r="G702" i="4"/>
  <c r="F702" i="4"/>
  <c r="E702" i="4"/>
  <c r="H73" i="4"/>
  <c r="G73" i="4"/>
  <c r="F73" i="4"/>
  <c r="E73" i="4"/>
  <c r="H572" i="4"/>
  <c r="G572" i="4"/>
  <c r="F572" i="4"/>
  <c r="E572" i="4"/>
  <c r="H646" i="4"/>
  <c r="G646" i="4"/>
  <c r="F646" i="4"/>
  <c r="E646" i="4"/>
  <c r="H564" i="4"/>
  <c r="G564" i="4"/>
  <c r="F564" i="4"/>
  <c r="E564" i="4"/>
  <c r="H510" i="4"/>
  <c r="G510" i="4"/>
  <c r="F510" i="4"/>
  <c r="E510" i="4"/>
  <c r="H235" i="4"/>
  <c r="G235" i="4"/>
  <c r="F235" i="4"/>
  <c r="E235" i="4"/>
  <c r="H409" i="4"/>
  <c r="G409" i="4"/>
  <c r="F409" i="4"/>
  <c r="E409" i="4"/>
  <c r="H133" i="4"/>
  <c r="G133" i="4"/>
  <c r="F133" i="4"/>
  <c r="E133" i="4"/>
  <c r="H355" i="4"/>
  <c r="G355" i="4"/>
  <c r="F355" i="4"/>
  <c r="E355" i="4"/>
  <c r="H807" i="4"/>
  <c r="G807" i="4"/>
  <c r="F807" i="4"/>
  <c r="E807" i="4"/>
  <c r="H483" i="4"/>
  <c r="G483" i="4"/>
  <c r="F483" i="4"/>
  <c r="E483" i="4"/>
  <c r="H385" i="4"/>
  <c r="G385" i="4"/>
  <c r="F385" i="4"/>
  <c r="E385" i="4"/>
  <c r="H434" i="4"/>
  <c r="G434" i="4"/>
  <c r="F434" i="4"/>
  <c r="E434" i="4"/>
  <c r="H770" i="4"/>
  <c r="G770" i="4"/>
  <c r="F770" i="4"/>
  <c r="E770" i="4"/>
  <c r="H104" i="4"/>
  <c r="G104" i="4"/>
  <c r="F104" i="4"/>
  <c r="E104" i="4"/>
  <c r="H607" i="4"/>
  <c r="G607" i="4"/>
  <c r="F607" i="4"/>
  <c r="E607" i="4"/>
  <c r="H637" i="4"/>
  <c r="G637" i="4"/>
  <c r="F637" i="4"/>
  <c r="E637" i="4"/>
  <c r="H300" i="4"/>
  <c r="G300" i="4"/>
  <c r="F300" i="4"/>
  <c r="E300" i="4"/>
  <c r="H803" i="4"/>
  <c r="G803" i="4"/>
  <c r="F803" i="4"/>
  <c r="E803" i="4"/>
  <c r="H224" i="4"/>
  <c r="G224" i="4"/>
  <c r="F224" i="4"/>
  <c r="E224" i="4"/>
  <c r="H559" i="4"/>
  <c r="G559" i="4"/>
  <c r="F559" i="4"/>
  <c r="E559" i="4"/>
  <c r="H292" i="4"/>
  <c r="G292" i="4"/>
  <c r="F292" i="4"/>
  <c r="E292" i="4"/>
  <c r="H18" i="4"/>
  <c r="G18" i="4"/>
  <c r="F18" i="4"/>
  <c r="E18" i="4"/>
  <c r="H787" i="4"/>
  <c r="G787" i="4"/>
  <c r="F787" i="4"/>
  <c r="E787" i="4"/>
  <c r="H179" i="4"/>
  <c r="G179" i="4"/>
  <c r="F179" i="4"/>
  <c r="E179" i="4"/>
  <c r="H719" i="4"/>
  <c r="G719" i="4"/>
  <c r="F719" i="4"/>
  <c r="E719" i="4"/>
  <c r="H87" i="4"/>
  <c r="G87" i="4"/>
  <c r="F87" i="4"/>
  <c r="E87" i="4"/>
  <c r="H293" i="4"/>
  <c r="G293" i="4"/>
  <c r="F293" i="4"/>
  <c r="E293" i="4"/>
  <c r="H116" i="4"/>
  <c r="G116" i="4"/>
  <c r="F116" i="4"/>
  <c r="E116" i="4"/>
  <c r="H160" i="4"/>
  <c r="G160" i="4"/>
  <c r="F160" i="4"/>
  <c r="E160" i="4"/>
  <c r="H404" i="4"/>
  <c r="G404" i="4"/>
  <c r="F404" i="4"/>
  <c r="E404" i="4"/>
  <c r="H367" i="4"/>
  <c r="G367" i="4"/>
  <c r="F367" i="4"/>
  <c r="E367" i="4"/>
  <c r="H597" i="4"/>
  <c r="G597" i="4"/>
  <c r="F597" i="4"/>
  <c r="E597" i="4"/>
  <c r="H605" i="4"/>
  <c r="G605" i="4"/>
  <c r="F605" i="4"/>
  <c r="E605" i="4"/>
  <c r="H450" i="4"/>
  <c r="G450" i="4"/>
  <c r="F450" i="4"/>
  <c r="E450" i="4"/>
  <c r="H701" i="4"/>
  <c r="G701" i="4"/>
  <c r="F701" i="4"/>
  <c r="E701" i="4"/>
  <c r="H717" i="4"/>
  <c r="G717" i="4"/>
  <c r="F717" i="4"/>
  <c r="E717" i="4"/>
  <c r="H5" i="4"/>
  <c r="G5" i="4"/>
  <c r="F5" i="4"/>
  <c r="E5" i="4"/>
  <c r="H218" i="4"/>
  <c r="G218" i="4"/>
  <c r="F218" i="4"/>
  <c r="E218" i="4"/>
  <c r="H29" i="4"/>
  <c r="G29" i="4"/>
  <c r="F29" i="4"/>
  <c r="E29" i="4"/>
  <c r="H369" i="4"/>
  <c r="G369" i="4"/>
  <c r="F369" i="4"/>
  <c r="E369" i="4"/>
  <c r="H370" i="4"/>
  <c r="G370" i="4"/>
  <c r="F370" i="4"/>
  <c r="E370" i="4"/>
  <c r="H554" i="4"/>
  <c r="G554" i="4"/>
  <c r="F554" i="4"/>
  <c r="E554" i="4"/>
  <c r="H611" i="4"/>
  <c r="G611" i="4"/>
  <c r="F611" i="4"/>
  <c r="E611" i="4"/>
  <c r="H576" i="4"/>
  <c r="G576" i="4"/>
  <c r="F576" i="4"/>
  <c r="E576" i="4"/>
  <c r="H774" i="4"/>
  <c r="G774" i="4"/>
  <c r="F774" i="4"/>
  <c r="E774" i="4"/>
  <c r="H468" i="4"/>
  <c r="G468" i="4"/>
  <c r="F468" i="4"/>
  <c r="E468" i="4"/>
  <c r="H657" i="4"/>
  <c r="G657" i="4"/>
  <c r="F657" i="4"/>
  <c r="E657" i="4"/>
  <c r="H267" i="4"/>
  <c r="G267" i="4"/>
  <c r="F267" i="4"/>
  <c r="E267" i="4"/>
  <c r="H38" i="4"/>
  <c r="G38" i="4"/>
  <c r="F38" i="4"/>
  <c r="E38" i="4"/>
  <c r="H628" i="4"/>
  <c r="G628" i="4"/>
  <c r="F628" i="4"/>
  <c r="E628" i="4"/>
  <c r="H81" i="4"/>
  <c r="G81" i="4"/>
  <c r="F81" i="4"/>
  <c r="E81" i="4"/>
  <c r="H525" i="4"/>
  <c r="G525" i="4"/>
  <c r="F525" i="4"/>
  <c r="E525" i="4"/>
  <c r="H319" i="4"/>
  <c r="G319" i="4"/>
  <c r="F319" i="4"/>
  <c r="E319" i="4"/>
  <c r="H340" i="4"/>
  <c r="G340" i="4"/>
  <c r="F340" i="4"/>
  <c r="E340" i="4"/>
  <c r="H85" i="4"/>
  <c r="G85" i="4"/>
  <c r="F85" i="4"/>
  <c r="E85" i="4"/>
  <c r="H778" i="4"/>
  <c r="G778" i="4"/>
  <c r="F778" i="4"/>
  <c r="E778" i="4"/>
  <c r="H650" i="4"/>
  <c r="G650" i="4"/>
  <c r="F650" i="4"/>
  <c r="E650" i="4"/>
  <c r="H139" i="4"/>
  <c r="G139" i="4"/>
  <c r="F139" i="4"/>
  <c r="E139" i="4"/>
  <c r="H118" i="4"/>
  <c r="G118" i="4"/>
  <c r="F118" i="4"/>
  <c r="E118" i="4"/>
  <c r="H619" i="4"/>
  <c r="G619" i="4"/>
  <c r="F619" i="4"/>
  <c r="E619" i="4"/>
  <c r="H194" i="4"/>
  <c r="G194" i="4"/>
  <c r="F194" i="4"/>
  <c r="E194" i="4"/>
  <c r="H301" i="4"/>
  <c r="G301" i="4"/>
  <c r="F301" i="4"/>
  <c r="E301" i="4"/>
  <c r="H100" i="4"/>
  <c r="G100" i="4"/>
  <c r="F100" i="4"/>
  <c r="E100" i="4"/>
  <c r="H750" i="4"/>
  <c r="G750" i="4"/>
  <c r="F750" i="4"/>
  <c r="E750" i="4"/>
  <c r="H90" i="4"/>
  <c r="G90" i="4"/>
  <c r="F90" i="4"/>
  <c r="E90" i="4"/>
  <c r="H722" i="4"/>
  <c r="G722" i="4"/>
  <c r="F722" i="4"/>
  <c r="E722" i="4"/>
  <c r="H513" i="4"/>
  <c r="G513" i="4"/>
  <c r="F513" i="4"/>
  <c r="E513" i="4"/>
  <c r="H174" i="4"/>
  <c r="G174" i="4"/>
  <c r="F174" i="4"/>
  <c r="E174" i="4"/>
  <c r="H211" i="4"/>
  <c r="G211" i="4"/>
  <c r="F211" i="4"/>
  <c r="E211" i="4"/>
  <c r="H11" i="4"/>
  <c r="G11" i="4"/>
  <c r="F11" i="4"/>
  <c r="E11" i="4"/>
  <c r="H431" i="4"/>
  <c r="G431" i="4"/>
  <c r="F431" i="4"/>
  <c r="E431" i="4"/>
  <c r="H269" i="4"/>
  <c r="G269" i="4"/>
  <c r="F269" i="4"/>
  <c r="E269" i="4"/>
  <c r="H578" i="4"/>
  <c r="G578" i="4"/>
  <c r="F578" i="4"/>
  <c r="E578" i="4"/>
  <c r="H458" i="4"/>
  <c r="G458" i="4"/>
  <c r="F458" i="4"/>
  <c r="E458" i="4"/>
  <c r="H335" i="4"/>
  <c r="G335" i="4"/>
  <c r="F335" i="4"/>
  <c r="E335" i="4"/>
  <c r="H539" i="4"/>
  <c r="G539" i="4"/>
  <c r="F539" i="4"/>
  <c r="E539" i="4"/>
  <c r="H277" i="4"/>
  <c r="G277" i="4"/>
  <c r="F277" i="4"/>
  <c r="E277" i="4"/>
  <c r="H64" i="4"/>
  <c r="G64" i="4"/>
  <c r="F64" i="4"/>
  <c r="E64" i="4"/>
  <c r="H718" i="4"/>
  <c r="G718" i="4"/>
  <c r="F718" i="4"/>
  <c r="E718" i="4"/>
  <c r="H567" i="4"/>
  <c r="G567" i="4"/>
  <c r="F567" i="4"/>
  <c r="E567" i="4"/>
  <c r="H507" i="4"/>
  <c r="G507" i="4"/>
  <c r="F507" i="4"/>
  <c r="E507" i="4"/>
  <c r="H84" i="4"/>
  <c r="G84" i="4"/>
  <c r="F84" i="4"/>
  <c r="E84" i="4"/>
  <c r="H714" i="4"/>
  <c r="G714" i="4"/>
  <c r="F714" i="4"/>
  <c r="E714" i="4"/>
  <c r="H435" i="4"/>
  <c r="G435" i="4"/>
  <c r="F435" i="4"/>
  <c r="E435" i="4"/>
  <c r="H673" i="4"/>
  <c r="G673" i="4"/>
  <c r="F673" i="4"/>
  <c r="E673" i="4"/>
  <c r="H285" i="4"/>
  <c r="G285" i="4"/>
  <c r="F285" i="4"/>
  <c r="E285" i="4"/>
  <c r="H610" i="4"/>
  <c r="G610" i="4"/>
  <c r="F610" i="4"/>
  <c r="E610" i="4"/>
  <c r="H76" i="4"/>
  <c r="G76" i="4"/>
  <c r="F76" i="4"/>
  <c r="E76" i="4"/>
  <c r="H662" i="4"/>
  <c r="G662" i="4"/>
  <c r="F662" i="4"/>
  <c r="E662" i="4"/>
  <c r="H590" i="4"/>
  <c r="G590" i="4"/>
  <c r="F590" i="4"/>
  <c r="E590" i="4"/>
  <c r="H299" i="4"/>
  <c r="G299" i="4"/>
  <c r="F299" i="4"/>
  <c r="E299" i="4"/>
  <c r="H403" i="4"/>
  <c r="G403" i="4"/>
  <c r="F403" i="4"/>
  <c r="E403" i="4"/>
  <c r="H371" i="4"/>
  <c r="G371" i="4"/>
  <c r="F371" i="4"/>
  <c r="E371" i="4"/>
  <c r="H330" i="4"/>
  <c r="G330" i="4"/>
  <c r="F330" i="4"/>
  <c r="E330" i="4"/>
  <c r="H352" i="4"/>
  <c r="G352" i="4"/>
  <c r="F352" i="4"/>
  <c r="E352" i="4"/>
  <c r="H55" i="4"/>
  <c r="G55" i="4"/>
  <c r="F55" i="4"/>
  <c r="E55" i="4"/>
  <c r="H638" i="4"/>
  <c r="G638" i="4"/>
  <c r="F638" i="4"/>
  <c r="E638" i="4"/>
  <c r="H647" i="4"/>
  <c r="G647" i="4"/>
  <c r="F647" i="4"/>
  <c r="E647" i="4"/>
  <c r="H580" i="4"/>
  <c r="G580" i="4"/>
  <c r="F580" i="4"/>
  <c r="E580" i="4"/>
  <c r="H188" i="4"/>
  <c r="G188" i="4"/>
  <c r="F188" i="4"/>
  <c r="E188" i="4"/>
  <c r="H779" i="4"/>
  <c r="G779" i="4"/>
  <c r="F779" i="4"/>
  <c r="E779" i="4"/>
  <c r="H670" i="4"/>
  <c r="G670" i="4"/>
  <c r="F670" i="4"/>
  <c r="E670" i="4"/>
  <c r="H389" i="4"/>
  <c r="G389" i="4"/>
  <c r="F389" i="4"/>
  <c r="E389" i="4"/>
  <c r="H484" i="4"/>
  <c r="G484" i="4"/>
  <c r="F484" i="4"/>
  <c r="E484" i="4"/>
  <c r="H276" i="4"/>
  <c r="G276" i="4"/>
  <c r="F276" i="4"/>
  <c r="E276" i="4"/>
  <c r="H801" i="4"/>
  <c r="G801" i="4"/>
  <c r="F801" i="4"/>
  <c r="E801" i="4"/>
  <c r="H522" i="4"/>
  <c r="G522" i="4"/>
  <c r="F522" i="4"/>
  <c r="E522" i="4"/>
  <c r="H24" i="4"/>
  <c r="G24" i="4"/>
  <c r="F24" i="4"/>
  <c r="E24" i="4"/>
  <c r="H286" i="4"/>
  <c r="G286" i="4"/>
  <c r="F286" i="4"/>
  <c r="E286" i="4"/>
  <c r="H36" i="4"/>
  <c r="G36" i="4"/>
  <c r="F36" i="4"/>
  <c r="E36" i="4"/>
  <c r="H45" i="4"/>
  <c r="G45" i="4"/>
  <c r="F45" i="4"/>
  <c r="E45" i="4"/>
  <c r="H51" i="4"/>
  <c r="G51" i="4"/>
  <c r="F51" i="4"/>
  <c r="E51" i="4"/>
  <c r="H622" i="4"/>
  <c r="G622" i="4"/>
  <c r="F622" i="4"/>
  <c r="E622" i="4"/>
  <c r="H504" i="4"/>
  <c r="G504" i="4"/>
  <c r="F504" i="4"/>
  <c r="E504" i="4"/>
  <c r="H310" i="4"/>
  <c r="G310" i="4"/>
  <c r="F310" i="4"/>
  <c r="E310" i="4"/>
  <c r="H598" i="4"/>
  <c r="G598" i="4"/>
  <c r="F598" i="4"/>
  <c r="E598" i="4"/>
  <c r="H618" i="4"/>
  <c r="G618" i="4"/>
  <c r="F618" i="4"/>
  <c r="E618" i="4"/>
  <c r="H766" i="4"/>
  <c r="G766" i="4"/>
  <c r="F766" i="4"/>
  <c r="E766" i="4"/>
  <c r="H358" i="4"/>
  <c r="G358" i="4"/>
  <c r="F358" i="4"/>
  <c r="E358" i="4"/>
  <c r="H149" i="4"/>
  <c r="G149" i="4"/>
  <c r="F149" i="4"/>
  <c r="E149" i="4"/>
  <c r="H102" i="4"/>
  <c r="G102" i="4"/>
  <c r="F102" i="4"/>
  <c r="E102" i="4"/>
  <c r="H271" i="4"/>
  <c r="G271" i="4"/>
  <c r="F271" i="4"/>
  <c r="E271" i="4"/>
  <c r="H226" i="4"/>
  <c r="G226" i="4"/>
  <c r="F226" i="4"/>
  <c r="E226" i="4"/>
  <c r="H794" i="4"/>
  <c r="G794" i="4"/>
  <c r="F794" i="4"/>
  <c r="E794" i="4"/>
  <c r="H8" i="4"/>
  <c r="G8" i="4"/>
  <c r="F8" i="4"/>
  <c r="E8" i="4"/>
  <c r="H190" i="4"/>
  <c r="G190" i="4"/>
  <c r="F190" i="4"/>
  <c r="E190" i="4"/>
  <c r="H639" i="4"/>
  <c r="G639" i="4"/>
  <c r="F639" i="4"/>
  <c r="E639" i="4"/>
  <c r="H595" i="4"/>
  <c r="G595" i="4"/>
  <c r="F595" i="4"/>
  <c r="E595" i="4"/>
  <c r="H705" i="4"/>
  <c r="G705" i="4"/>
  <c r="F705" i="4"/>
  <c r="E705" i="4"/>
  <c r="H721" i="4"/>
  <c r="G721" i="4"/>
  <c r="F721" i="4"/>
  <c r="E721" i="4"/>
  <c r="H459" i="4"/>
  <c r="G459" i="4"/>
  <c r="F459" i="4"/>
  <c r="E459" i="4"/>
  <c r="H33" i="4"/>
  <c r="G33" i="4"/>
  <c r="F33" i="4"/>
  <c r="E33" i="4"/>
  <c r="H402" i="4"/>
  <c r="G402" i="4"/>
  <c r="F402" i="4"/>
  <c r="E402" i="4"/>
  <c r="H565" i="4"/>
  <c r="G565" i="4"/>
  <c r="F565" i="4"/>
  <c r="E565" i="4"/>
  <c r="H356" i="4"/>
  <c r="G356" i="4"/>
  <c r="F356" i="4"/>
  <c r="E356" i="4"/>
  <c r="H142" i="4"/>
  <c r="G142" i="4"/>
  <c r="F142" i="4"/>
  <c r="E142" i="4"/>
  <c r="H175" i="4"/>
  <c r="G175" i="4"/>
  <c r="F175" i="4"/>
  <c r="E175" i="4"/>
  <c r="H401" i="4"/>
  <c r="G401" i="4"/>
  <c r="F401" i="4"/>
  <c r="E401" i="4"/>
  <c r="H295" i="4"/>
  <c r="G295" i="4"/>
  <c r="F295" i="4"/>
  <c r="E295" i="4"/>
  <c r="H154" i="4"/>
  <c r="G154" i="4"/>
  <c r="F154" i="4"/>
  <c r="E154" i="4"/>
  <c r="H430" i="4"/>
  <c r="G430" i="4"/>
  <c r="F430" i="4"/>
  <c r="E430" i="4"/>
  <c r="H287" i="4"/>
  <c r="G287" i="4"/>
  <c r="F287" i="4"/>
  <c r="E287" i="4"/>
  <c r="H7" i="4"/>
  <c r="G7" i="4"/>
  <c r="F7" i="4"/>
  <c r="E7" i="4"/>
  <c r="H387" i="4"/>
  <c r="G387" i="4"/>
  <c r="F387" i="4"/>
  <c r="E387" i="4"/>
  <c r="H475" i="4"/>
  <c r="G475" i="4"/>
  <c r="F475" i="4"/>
  <c r="E475" i="4"/>
  <c r="H703" i="4"/>
  <c r="G703" i="4"/>
  <c r="F703" i="4"/>
  <c r="E703" i="4"/>
  <c r="H294" i="4"/>
  <c r="G294" i="4"/>
  <c r="F294" i="4"/>
  <c r="E294" i="4"/>
  <c r="H393" i="4"/>
  <c r="G393" i="4"/>
  <c r="F393" i="4"/>
  <c r="E393" i="4"/>
  <c r="H230" i="4"/>
  <c r="G230" i="4"/>
  <c r="F230" i="4"/>
  <c r="E230" i="4"/>
  <c r="H75" i="4"/>
  <c r="G75" i="4"/>
  <c r="F75" i="4"/>
  <c r="E75" i="4"/>
  <c r="H592" i="4"/>
  <c r="G592" i="4"/>
  <c r="F592" i="4"/>
  <c r="E592" i="4"/>
  <c r="H159" i="4"/>
  <c r="G159" i="4"/>
  <c r="F159" i="4"/>
  <c r="E159" i="4"/>
  <c r="H43" i="4"/>
  <c r="G43" i="4"/>
  <c r="F43" i="4"/>
  <c r="E43" i="4"/>
  <c r="H399" i="4"/>
  <c r="G399" i="4"/>
  <c r="F399" i="4"/>
  <c r="E399" i="4"/>
  <c r="H645" i="4"/>
  <c r="G645" i="4"/>
  <c r="F645" i="4"/>
  <c r="E645" i="4"/>
  <c r="H189" i="4"/>
  <c r="G189" i="4"/>
  <c r="F189" i="4"/>
  <c r="E189" i="4"/>
  <c r="H665" i="4"/>
  <c r="G665" i="4"/>
  <c r="F665" i="4"/>
  <c r="E665" i="4"/>
  <c r="H480" i="4"/>
  <c r="G480" i="4"/>
  <c r="F480" i="4"/>
  <c r="E480" i="4"/>
  <c r="H536" i="4"/>
  <c r="G536" i="4"/>
  <c r="F536" i="4"/>
  <c r="E536" i="4"/>
  <c r="H341" i="4"/>
  <c r="G341" i="4"/>
  <c r="F341" i="4"/>
  <c r="E341" i="4"/>
  <c r="H165" i="4"/>
  <c r="G165" i="4"/>
  <c r="F165" i="4"/>
  <c r="E165" i="4"/>
  <c r="H57" i="4"/>
  <c r="G57" i="4"/>
  <c r="F57" i="4"/>
  <c r="E57" i="4"/>
  <c r="H521" i="4"/>
  <c r="G521" i="4"/>
  <c r="F521" i="4"/>
  <c r="E521" i="4"/>
  <c r="H283" i="4"/>
  <c r="G283" i="4"/>
  <c r="F283" i="4"/>
  <c r="E283" i="4"/>
  <c r="H185" i="4"/>
  <c r="G185" i="4"/>
  <c r="F185" i="4"/>
  <c r="E185" i="4"/>
  <c r="H361" i="4"/>
  <c r="G361" i="4"/>
  <c r="F361" i="4"/>
  <c r="E361" i="4"/>
  <c r="H79" i="4"/>
  <c r="G79" i="4"/>
  <c r="F79" i="4"/>
  <c r="E79" i="4"/>
  <c r="H279" i="4"/>
  <c r="G279" i="4"/>
  <c r="F279" i="4"/>
  <c r="E279" i="4"/>
  <c r="H326" i="4"/>
  <c r="G326" i="4"/>
  <c r="F326" i="4"/>
  <c r="E326" i="4"/>
  <c r="H128" i="4"/>
  <c r="G128" i="4"/>
  <c r="F128" i="4"/>
  <c r="E128" i="4"/>
  <c r="H278" i="4"/>
  <c r="G278" i="4"/>
  <c r="F278" i="4"/>
  <c r="E278" i="4"/>
  <c r="H406" i="4"/>
  <c r="G406" i="4"/>
  <c r="F406" i="4"/>
  <c r="E406" i="4"/>
  <c r="H636" i="4"/>
  <c r="G636" i="4"/>
  <c r="F636" i="4"/>
  <c r="E636" i="4"/>
  <c r="H553" i="4"/>
  <c r="G553" i="4"/>
  <c r="F553" i="4"/>
  <c r="E553" i="4"/>
  <c r="H396" i="4"/>
  <c r="G396" i="4"/>
  <c r="F396" i="4"/>
  <c r="E396" i="4"/>
  <c r="H376" i="4"/>
  <c r="G376" i="4"/>
  <c r="F376" i="4"/>
  <c r="E376" i="4"/>
  <c r="H634" i="4"/>
  <c r="G634" i="4"/>
  <c r="F634" i="4"/>
  <c r="E634" i="4"/>
  <c r="H245" i="4"/>
  <c r="G245" i="4"/>
  <c r="F245" i="4"/>
  <c r="E245" i="4"/>
  <c r="H516" i="4"/>
  <c r="G516" i="4"/>
  <c r="F516" i="4"/>
  <c r="E516" i="4"/>
  <c r="H272" i="4"/>
  <c r="G272" i="4"/>
  <c r="F272" i="4"/>
  <c r="E272" i="4"/>
  <c r="H526" i="4"/>
  <c r="G526" i="4"/>
  <c r="F526" i="4"/>
  <c r="E526" i="4"/>
  <c r="H313" i="4"/>
  <c r="G313" i="4"/>
  <c r="F313" i="4"/>
  <c r="E313" i="4"/>
  <c r="H693" i="4"/>
  <c r="G693" i="4"/>
  <c r="F693" i="4"/>
  <c r="E693" i="4"/>
  <c r="H736" i="4"/>
  <c r="G736" i="4"/>
  <c r="F736" i="4"/>
  <c r="E736" i="4"/>
  <c r="H748" i="4"/>
  <c r="G748" i="4"/>
  <c r="F748" i="4"/>
  <c r="E748" i="4"/>
  <c r="H773" i="4"/>
  <c r="G773" i="4"/>
  <c r="F773" i="4"/>
  <c r="E773" i="4"/>
  <c r="H473" i="4"/>
  <c r="G473" i="4"/>
  <c r="F473" i="4"/>
  <c r="E473" i="4"/>
  <c r="H745" i="4"/>
  <c r="G745" i="4"/>
  <c r="F745" i="4"/>
  <c r="E745" i="4"/>
  <c r="H704" i="4"/>
  <c r="G704" i="4"/>
  <c r="F704" i="4"/>
  <c r="E704" i="4"/>
  <c r="H236" i="4"/>
  <c r="G236" i="4"/>
  <c r="F236" i="4"/>
  <c r="E236" i="4"/>
  <c r="H793" i="4"/>
  <c r="G793" i="4"/>
  <c r="F793" i="4"/>
  <c r="E793" i="4"/>
  <c r="H309" i="4"/>
  <c r="G309" i="4"/>
  <c r="F309" i="4"/>
  <c r="E309" i="4"/>
  <c r="H377" i="4"/>
  <c r="G377" i="4"/>
  <c r="F377" i="4"/>
  <c r="E377" i="4"/>
  <c r="H225" i="4"/>
  <c r="G225" i="4"/>
  <c r="F225" i="4"/>
  <c r="E225" i="4"/>
  <c r="H241" i="4"/>
  <c r="G241" i="4"/>
  <c r="F241" i="4"/>
  <c r="E241" i="4"/>
  <c r="H148" i="4"/>
  <c r="G148" i="4"/>
  <c r="F148" i="4"/>
  <c r="E148" i="4"/>
  <c r="H775" i="4"/>
  <c r="G775" i="4"/>
  <c r="F775" i="4"/>
  <c r="E775" i="4"/>
  <c r="H604" i="4"/>
  <c r="G604" i="4"/>
  <c r="F604" i="4"/>
  <c r="E604" i="4"/>
  <c r="H601" i="4"/>
  <c r="G601" i="4"/>
  <c r="F601" i="4"/>
  <c r="E601" i="4"/>
  <c r="H661" i="4"/>
  <c r="G661" i="4"/>
  <c r="F661" i="4"/>
  <c r="E661" i="4"/>
  <c r="H799" i="4"/>
  <c r="G799" i="4"/>
  <c r="F799" i="4"/>
  <c r="E799" i="4"/>
  <c r="H524" i="4"/>
  <c r="G524" i="4"/>
  <c r="F524" i="4"/>
  <c r="E524" i="4"/>
  <c r="H786" i="4"/>
  <c r="G786" i="4"/>
  <c r="F786" i="4"/>
  <c r="E786" i="4"/>
  <c r="H700" i="4"/>
  <c r="G700" i="4"/>
  <c r="F700" i="4"/>
  <c r="E700" i="4"/>
  <c r="H635" i="4"/>
  <c r="G635" i="4"/>
  <c r="F635" i="4"/>
  <c r="E635" i="4"/>
  <c r="H776" i="4"/>
  <c r="G776" i="4"/>
  <c r="F776" i="4"/>
  <c r="E776" i="4"/>
  <c r="H242" i="4"/>
  <c r="G242" i="4"/>
  <c r="F242" i="4"/>
  <c r="E242" i="4"/>
  <c r="H176" i="4"/>
  <c r="G176" i="4"/>
  <c r="F176" i="4"/>
  <c r="E176" i="4"/>
  <c r="H243" i="4"/>
  <c r="G243" i="4"/>
  <c r="F243" i="4"/>
  <c r="E243" i="4"/>
  <c r="H120" i="4"/>
  <c r="G120" i="4"/>
  <c r="F120" i="4"/>
  <c r="E120" i="4"/>
  <c r="H808" i="4"/>
  <c r="G808" i="4"/>
  <c r="F808" i="4"/>
  <c r="E808" i="4"/>
  <c r="H391" i="4"/>
  <c r="G391" i="4"/>
  <c r="F391" i="4"/>
  <c r="E391" i="4"/>
  <c r="H579" i="4"/>
  <c r="G579" i="4"/>
  <c r="F579" i="4"/>
  <c r="E579" i="4"/>
  <c r="H74" i="4"/>
  <c r="G74" i="4"/>
  <c r="F74" i="4"/>
  <c r="E74" i="4"/>
  <c r="H17" i="4"/>
  <c r="G17" i="4"/>
  <c r="F17" i="4"/>
  <c r="E17" i="4"/>
  <c r="H796" i="4"/>
  <c r="G796" i="4"/>
  <c r="F796" i="4"/>
  <c r="E796" i="4"/>
  <c r="H537" i="4"/>
  <c r="G537" i="4"/>
  <c r="F537" i="4"/>
  <c r="E537" i="4"/>
  <c r="H212" i="4"/>
  <c r="G212" i="4"/>
  <c r="F212" i="4"/>
  <c r="E212" i="4"/>
  <c r="H654" i="4"/>
  <c r="G654" i="4"/>
  <c r="F654" i="4"/>
  <c r="E654" i="4"/>
  <c r="H349" i="4"/>
  <c r="G349" i="4"/>
  <c r="F349" i="4"/>
  <c r="E349" i="4"/>
  <c r="H34" i="4"/>
  <c r="G34" i="4"/>
  <c r="F34" i="4"/>
  <c r="E34" i="4"/>
  <c r="H762" i="4"/>
  <c r="G762" i="4"/>
  <c r="F762" i="4"/>
  <c r="E762" i="4"/>
  <c r="H502" i="4"/>
  <c r="G502" i="4"/>
  <c r="F502" i="4"/>
  <c r="E502" i="4"/>
  <c r="H187" i="4"/>
  <c r="G187" i="4"/>
  <c r="F187" i="4"/>
  <c r="E187" i="4"/>
  <c r="H429" i="4"/>
  <c r="G429" i="4"/>
  <c r="F429" i="4"/>
  <c r="E429" i="4"/>
  <c r="H477" i="4"/>
  <c r="G477" i="4"/>
  <c r="F477" i="4"/>
  <c r="E477" i="4"/>
  <c r="H730" i="4"/>
  <c r="G730" i="4"/>
  <c r="F730" i="4"/>
  <c r="E730" i="4"/>
  <c r="H274" i="4"/>
  <c r="G274" i="4"/>
  <c r="F274" i="4"/>
  <c r="E274" i="4"/>
  <c r="H653" i="4"/>
  <c r="G653" i="4"/>
  <c r="F653" i="4"/>
  <c r="E653" i="4"/>
  <c r="H494" i="4"/>
  <c r="G494" i="4"/>
  <c r="F494" i="4"/>
  <c r="E494" i="4"/>
  <c r="H195" i="4"/>
  <c r="G195" i="4"/>
  <c r="F195" i="4"/>
  <c r="E195" i="4"/>
  <c r="H485" i="4"/>
  <c r="G485" i="4"/>
  <c r="F485" i="4"/>
  <c r="E485" i="4"/>
  <c r="H284" i="4"/>
  <c r="G284" i="4"/>
  <c r="F284" i="4"/>
  <c r="E284" i="4"/>
  <c r="H758" i="4"/>
  <c r="G758" i="4"/>
  <c r="F758" i="4"/>
  <c r="E758" i="4"/>
  <c r="H366" i="4"/>
  <c r="G366" i="4"/>
  <c r="F366" i="4"/>
  <c r="E366" i="4"/>
  <c r="H509" i="4"/>
  <c r="G509" i="4"/>
  <c r="F509" i="4"/>
  <c r="E509" i="4"/>
  <c r="H451" i="4"/>
  <c r="G451" i="4"/>
  <c r="F451" i="4"/>
  <c r="E451" i="4"/>
  <c r="H620" i="4"/>
  <c r="G620" i="4"/>
  <c r="F620" i="4"/>
  <c r="E620" i="4"/>
  <c r="H339" i="4"/>
  <c r="G339" i="4"/>
  <c r="F339" i="4"/>
  <c r="E339" i="4"/>
  <c r="H134" i="4"/>
  <c r="G134" i="4"/>
  <c r="F134" i="4"/>
  <c r="E134" i="4"/>
  <c r="H664" i="4"/>
  <c r="G664" i="4"/>
  <c r="F664" i="4"/>
  <c r="E664" i="4"/>
  <c r="H342" i="4"/>
  <c r="G342" i="4"/>
  <c r="F342" i="4"/>
  <c r="E342" i="4"/>
  <c r="H506" i="4"/>
  <c r="G506" i="4"/>
  <c r="F506" i="4"/>
  <c r="E506" i="4"/>
  <c r="H129" i="4"/>
  <c r="G129" i="4"/>
  <c r="F129" i="4"/>
  <c r="E129" i="4"/>
  <c r="H98" i="4"/>
  <c r="G98" i="4"/>
  <c r="F98" i="4"/>
  <c r="E98" i="4"/>
  <c r="H2" i="4"/>
  <c r="G2" i="4"/>
  <c r="F2" i="4"/>
  <c r="E2" i="4"/>
  <c r="H642" i="4"/>
  <c r="G642" i="4"/>
  <c r="F642" i="4"/>
  <c r="E642" i="4"/>
  <c r="H53" i="4"/>
  <c r="G53" i="4"/>
  <c r="F53" i="4"/>
  <c r="E53" i="4"/>
  <c r="H720" i="4"/>
  <c r="G720" i="4"/>
  <c r="F720" i="4"/>
  <c r="E720" i="4"/>
  <c r="H709" i="4"/>
  <c r="G709" i="4"/>
  <c r="F709" i="4"/>
  <c r="E709" i="4"/>
  <c r="H420" i="4"/>
  <c r="G420" i="4"/>
  <c r="F420" i="4"/>
  <c r="E420" i="4"/>
  <c r="H497" i="4"/>
  <c r="G497" i="4"/>
  <c r="F497" i="4"/>
  <c r="E497" i="4"/>
  <c r="H88" i="4"/>
  <c r="G88" i="4"/>
  <c r="F88" i="4"/>
  <c r="E88" i="4"/>
  <c r="H240" i="4"/>
  <c r="G240" i="4"/>
  <c r="F240" i="4"/>
  <c r="E240" i="4"/>
  <c r="H658" i="4"/>
  <c r="G658" i="4"/>
  <c r="F658" i="4"/>
  <c r="E658" i="4"/>
  <c r="H201" i="4"/>
  <c r="G201" i="4"/>
  <c r="F201" i="4"/>
  <c r="E201" i="4"/>
  <c r="H500" i="4"/>
  <c r="G500" i="4"/>
  <c r="F500" i="4"/>
  <c r="E500" i="4"/>
  <c r="H270" i="4"/>
  <c r="G270" i="4"/>
  <c r="F270" i="4"/>
  <c r="E270" i="4"/>
  <c r="H631" i="4"/>
  <c r="G631" i="4"/>
  <c r="F631" i="4"/>
  <c r="E631" i="4"/>
  <c r="H146" i="4"/>
  <c r="G146" i="4"/>
  <c r="F146" i="4"/>
  <c r="E146" i="4"/>
  <c r="H754" i="4"/>
  <c r="G754" i="4"/>
  <c r="F754" i="4"/>
  <c r="E754" i="4"/>
  <c r="H603" i="4"/>
  <c r="G603" i="4"/>
  <c r="F603" i="4"/>
  <c r="E603" i="4"/>
  <c r="H600" i="4"/>
  <c r="G600" i="4"/>
  <c r="F600" i="4"/>
  <c r="E600" i="4"/>
  <c r="H649" i="4"/>
  <c r="G649" i="4"/>
  <c r="F649" i="4"/>
  <c r="E649" i="4"/>
  <c r="H21" i="4"/>
  <c r="G21" i="4"/>
  <c r="F21" i="4"/>
  <c r="E21" i="4"/>
  <c r="H442" i="4"/>
  <c r="G442" i="4"/>
  <c r="F442" i="4"/>
  <c r="E442" i="4"/>
  <c r="H183" i="4"/>
  <c r="G183" i="4"/>
  <c r="F183" i="4"/>
  <c r="E183" i="4"/>
  <c r="H346" i="4"/>
  <c r="G346" i="4"/>
  <c r="F346" i="4"/>
  <c r="E346" i="4"/>
  <c r="H492" i="4"/>
  <c r="G492" i="4"/>
  <c r="F492" i="4"/>
  <c r="E492" i="4"/>
  <c r="H124" i="4"/>
  <c r="G124" i="4"/>
  <c r="F124" i="4"/>
  <c r="E124" i="4"/>
  <c r="H181" i="4"/>
  <c r="G181" i="4"/>
  <c r="F181" i="4"/>
  <c r="E181" i="4"/>
  <c r="H568" i="4"/>
  <c r="G568" i="4"/>
  <c r="F568" i="4"/>
  <c r="E568" i="4"/>
  <c r="H97" i="4"/>
  <c r="G97" i="4"/>
  <c r="F97" i="4"/>
  <c r="E97" i="4"/>
  <c r="H164" i="4"/>
  <c r="G164" i="4"/>
  <c r="F164" i="4"/>
  <c r="E164" i="4"/>
  <c r="H489" i="4"/>
  <c r="G489" i="4"/>
  <c r="F489" i="4"/>
  <c r="E489" i="4"/>
  <c r="H351" i="4"/>
  <c r="G351" i="4"/>
  <c r="F351" i="4"/>
  <c r="E351" i="4"/>
  <c r="H655" i="4"/>
  <c r="G655" i="4"/>
  <c r="F655" i="4"/>
  <c r="E655" i="4"/>
  <c r="H207" i="4"/>
  <c r="G207" i="4"/>
  <c r="F207" i="4"/>
  <c r="E207" i="4"/>
  <c r="H15" i="4"/>
  <c r="G15" i="4"/>
  <c r="F15" i="4"/>
  <c r="E15" i="4"/>
  <c r="H708" i="4"/>
  <c r="G708" i="4"/>
  <c r="F708" i="4"/>
  <c r="E708" i="4"/>
  <c r="H323" i="4"/>
  <c r="G323" i="4"/>
  <c r="F323" i="4"/>
  <c r="E323" i="4"/>
  <c r="H556" i="4"/>
  <c r="G556" i="4"/>
  <c r="F556" i="4"/>
  <c r="E556" i="4"/>
  <c r="H470" i="4"/>
  <c r="G470" i="4"/>
  <c r="F470" i="4"/>
  <c r="E470" i="4"/>
  <c r="H439" i="4"/>
  <c r="G439" i="4"/>
  <c r="F439" i="4"/>
  <c r="E439" i="4"/>
  <c r="H417" i="4"/>
  <c r="G417" i="4"/>
  <c r="F417" i="4"/>
  <c r="E417" i="4"/>
  <c r="H306" i="4"/>
  <c r="G306" i="4"/>
  <c r="F306" i="4"/>
  <c r="E306" i="4"/>
  <c r="H505" i="4"/>
  <c r="G505" i="4"/>
  <c r="F505" i="4"/>
  <c r="E505" i="4"/>
  <c r="H416" i="4"/>
  <c r="G416" i="4"/>
  <c r="F416" i="4"/>
  <c r="E416" i="4"/>
  <c r="H741" i="4"/>
  <c r="G741" i="4"/>
  <c r="F741" i="4"/>
  <c r="E741" i="4"/>
  <c r="H499" i="4"/>
  <c r="G499" i="4"/>
  <c r="F499" i="4"/>
  <c r="E499" i="4"/>
  <c r="H448" i="4"/>
  <c r="G448" i="4"/>
  <c r="F448" i="4"/>
  <c r="E448" i="4"/>
  <c r="H363" i="4"/>
  <c r="G363" i="4"/>
  <c r="F363" i="4"/>
  <c r="E363" i="4"/>
  <c r="H715" i="4"/>
  <c r="G715" i="4"/>
  <c r="F715" i="4"/>
  <c r="E715" i="4"/>
  <c r="H742" i="4"/>
  <c r="G742" i="4"/>
  <c r="F742" i="4"/>
  <c r="E742" i="4"/>
  <c r="H428" i="4"/>
  <c r="G428" i="4"/>
  <c r="F428" i="4"/>
  <c r="E428" i="4"/>
  <c r="H791" i="4"/>
  <c r="G791" i="4"/>
  <c r="F791" i="4"/>
  <c r="E791" i="4"/>
  <c r="H177" i="4"/>
  <c r="G177" i="4"/>
  <c r="F177" i="4"/>
  <c r="E177" i="4"/>
  <c r="H390" i="4"/>
  <c r="G390" i="4"/>
  <c r="F390" i="4"/>
  <c r="E390" i="4"/>
  <c r="H528" i="4"/>
  <c r="G528" i="4"/>
  <c r="F528" i="4"/>
  <c r="E528" i="4"/>
  <c r="H753" i="4"/>
  <c r="G753" i="4"/>
  <c r="F753" i="4"/>
  <c r="E753" i="4"/>
  <c r="H531" i="4"/>
  <c r="G531" i="4"/>
  <c r="F531" i="4"/>
  <c r="E531" i="4"/>
  <c r="H455" i="4"/>
  <c r="G455" i="4"/>
  <c r="F455" i="4"/>
  <c r="E455" i="4"/>
  <c r="H31" i="4"/>
  <c r="G31" i="4"/>
  <c r="F31" i="4"/>
  <c r="E31" i="4"/>
  <c r="H65" i="4"/>
  <c r="G65" i="4"/>
  <c r="F65" i="4"/>
  <c r="E65" i="4"/>
  <c r="H222" i="4"/>
  <c r="G222" i="4"/>
  <c r="F222" i="4"/>
  <c r="E222" i="4"/>
  <c r="H170" i="4"/>
  <c r="G170" i="4"/>
  <c r="F170" i="4"/>
  <c r="E170" i="4"/>
  <c r="H232" i="4"/>
  <c r="G232" i="4"/>
  <c r="F232" i="4"/>
  <c r="E232" i="4"/>
  <c r="H737" i="4"/>
  <c r="G737" i="4"/>
  <c r="F737" i="4"/>
  <c r="E737" i="4"/>
  <c r="H463" i="4"/>
  <c r="G463" i="4"/>
  <c r="F463" i="4"/>
  <c r="E463" i="4"/>
  <c r="H275" i="4"/>
  <c r="G275" i="4"/>
  <c r="F275" i="4"/>
  <c r="E275" i="4"/>
  <c r="H197" i="4"/>
  <c r="G197" i="4"/>
  <c r="F197" i="4"/>
  <c r="E197" i="4"/>
  <c r="H695" i="4"/>
  <c r="G695" i="4"/>
  <c r="F695" i="4"/>
  <c r="E695" i="4"/>
  <c r="H324" i="4"/>
  <c r="G324" i="4"/>
  <c r="F324" i="4"/>
  <c r="E324" i="4"/>
  <c r="H747" i="4"/>
  <c r="G747" i="4"/>
  <c r="F747" i="4"/>
  <c r="E747" i="4"/>
  <c r="H22" i="4"/>
  <c r="G22" i="4"/>
  <c r="F22" i="4"/>
  <c r="E22" i="4"/>
  <c r="H557" i="4"/>
  <c r="G557" i="4"/>
  <c r="F557" i="4"/>
  <c r="E557" i="4"/>
  <c r="H527" i="4"/>
  <c r="G527" i="4"/>
  <c r="F527" i="4"/>
  <c r="E527" i="4"/>
  <c r="H660" i="4"/>
  <c r="G660" i="4"/>
  <c r="F660" i="4"/>
  <c r="E660" i="4"/>
  <c r="H691" i="4"/>
  <c r="G691" i="4"/>
  <c r="F691" i="4"/>
  <c r="E691" i="4"/>
  <c r="H198" i="4"/>
  <c r="G198" i="4"/>
  <c r="F198" i="4"/>
  <c r="E198" i="4"/>
  <c r="H150" i="4"/>
  <c r="G150" i="4"/>
  <c r="F150" i="4"/>
  <c r="E150" i="4"/>
  <c r="H533" i="4"/>
  <c r="G533" i="4"/>
  <c r="F533" i="4"/>
  <c r="E533" i="4"/>
  <c r="H311" i="4"/>
  <c r="G311" i="4"/>
  <c r="F311" i="4"/>
  <c r="E311" i="4"/>
  <c r="H723" i="4"/>
  <c r="G723" i="4"/>
  <c r="F723" i="4"/>
  <c r="E723" i="4"/>
  <c r="H262" i="4"/>
  <c r="G262" i="4"/>
  <c r="F262" i="4"/>
  <c r="E262" i="4"/>
  <c r="H381" i="4"/>
  <c r="G381" i="4"/>
  <c r="F381" i="4"/>
  <c r="E381" i="4"/>
  <c r="H344" i="4"/>
  <c r="G344" i="4"/>
  <c r="F344" i="4"/>
  <c r="E344" i="4"/>
  <c r="H28" i="4"/>
  <c r="G28" i="4"/>
  <c r="F28" i="4"/>
  <c r="E28" i="4"/>
  <c r="H156" i="4"/>
  <c r="G156" i="4"/>
  <c r="F156" i="4"/>
  <c r="E156" i="4"/>
  <c r="H519" i="4"/>
  <c r="G519" i="4"/>
  <c r="F519" i="4"/>
  <c r="E519" i="4"/>
  <c r="H145" i="4"/>
  <c r="G145" i="4"/>
  <c r="F145" i="4"/>
  <c r="E145" i="4"/>
  <c r="H110" i="4"/>
  <c r="G110" i="4"/>
  <c r="F110" i="4"/>
  <c r="E110" i="4"/>
  <c r="H54" i="4"/>
  <c r="G54" i="4"/>
  <c r="F54" i="4"/>
  <c r="E54" i="4"/>
  <c r="H627" i="4"/>
  <c r="G627" i="4"/>
  <c r="F627" i="4"/>
  <c r="E627" i="4"/>
  <c r="H136" i="4"/>
  <c r="G136" i="4"/>
  <c r="F136" i="4"/>
  <c r="E136" i="4"/>
  <c r="H304" i="4"/>
  <c r="G304" i="4"/>
  <c r="F304" i="4"/>
  <c r="E304" i="4"/>
  <c r="H760" i="4"/>
  <c r="G760" i="4"/>
  <c r="F760" i="4"/>
  <c r="E760" i="4"/>
  <c r="H795" i="4"/>
  <c r="G795" i="4"/>
  <c r="F795" i="4"/>
  <c r="E795" i="4"/>
  <c r="H132" i="4"/>
  <c r="G132" i="4"/>
  <c r="F132" i="4"/>
  <c r="E132" i="4"/>
  <c r="H50" i="4"/>
  <c r="G50" i="4"/>
  <c r="F50" i="4"/>
  <c r="E50" i="4"/>
  <c r="H49" i="4"/>
  <c r="G49" i="4"/>
  <c r="F49" i="4"/>
  <c r="E49" i="4"/>
  <c r="H379" i="4"/>
  <c r="G379" i="4"/>
  <c r="F379" i="4"/>
  <c r="E379" i="4"/>
  <c r="H551" i="4"/>
  <c r="G551" i="4"/>
  <c r="F551" i="4"/>
  <c r="E551" i="4"/>
  <c r="H411" i="4"/>
  <c r="G411" i="4"/>
  <c r="F411" i="4"/>
  <c r="E411" i="4"/>
  <c r="H263" i="4"/>
  <c r="G263" i="4"/>
  <c r="F263" i="4"/>
  <c r="E263" i="4"/>
  <c r="H141" i="4"/>
  <c r="G141" i="4"/>
  <c r="F141" i="4"/>
  <c r="E141" i="4"/>
  <c r="H186" i="4"/>
  <c r="G186" i="4"/>
  <c r="F186" i="4"/>
  <c r="E186" i="4"/>
  <c r="H360" i="4"/>
  <c r="G360" i="4"/>
  <c r="F360" i="4"/>
  <c r="E360" i="4"/>
  <c r="H587" i="4"/>
  <c r="G587" i="4"/>
  <c r="F587" i="4"/>
  <c r="E587" i="4"/>
  <c r="H217" i="4"/>
  <c r="G217" i="4"/>
  <c r="F217" i="4"/>
  <c r="E217" i="4"/>
  <c r="H336" i="4"/>
  <c r="G336" i="4"/>
  <c r="F336" i="4"/>
  <c r="E336" i="4"/>
  <c r="H781" i="4"/>
  <c r="G781" i="4"/>
  <c r="F781" i="4"/>
  <c r="E781" i="4"/>
  <c r="H35" i="4"/>
  <c r="G35" i="4"/>
  <c r="F35" i="4"/>
  <c r="E35" i="4"/>
  <c r="H56" i="4"/>
  <c r="G56" i="4"/>
  <c r="F56" i="4"/>
  <c r="E56" i="4"/>
  <c r="H626" i="4"/>
  <c r="G626" i="4"/>
  <c r="F626" i="4"/>
  <c r="E626" i="4"/>
  <c r="H178" i="4"/>
  <c r="G178" i="4"/>
  <c r="F178" i="4"/>
  <c r="E178" i="4"/>
  <c r="H656" i="4"/>
  <c r="G656" i="4"/>
  <c r="F656" i="4"/>
  <c r="E656" i="4"/>
  <c r="H182" i="4"/>
  <c r="G182" i="4"/>
  <c r="F182" i="4"/>
  <c r="E182" i="4"/>
  <c r="H375" i="4"/>
  <c r="G375" i="4"/>
  <c r="F375" i="4"/>
  <c r="E375" i="4"/>
  <c r="H498" i="4"/>
  <c r="G498" i="4"/>
  <c r="F498" i="4"/>
  <c r="E498" i="4"/>
  <c r="H419" i="4"/>
  <c r="G419" i="4"/>
  <c r="F419" i="4"/>
  <c r="E419" i="4"/>
  <c r="H317" i="4"/>
  <c r="G317" i="4"/>
  <c r="F317" i="4"/>
  <c r="E317" i="4"/>
  <c r="H171" i="4"/>
  <c r="G171" i="4"/>
  <c r="F171" i="4"/>
  <c r="E171" i="4"/>
  <c r="H365" i="4"/>
  <c r="G365" i="4"/>
  <c r="F365" i="4"/>
  <c r="E365" i="4"/>
  <c r="H413" i="4"/>
  <c r="G413" i="4"/>
  <c r="F413" i="4"/>
  <c r="E413" i="4"/>
  <c r="H529" i="4"/>
  <c r="G529" i="4"/>
  <c r="F529" i="4"/>
  <c r="E529" i="4"/>
  <c r="H72" i="4"/>
  <c r="G72" i="4"/>
  <c r="F72" i="4"/>
  <c r="E72" i="4"/>
  <c r="H368" i="4"/>
  <c r="G368" i="4"/>
  <c r="F368" i="4"/>
  <c r="E368" i="4"/>
  <c r="H350" i="4"/>
  <c r="G350" i="4"/>
  <c r="F350" i="4"/>
  <c r="E350" i="4"/>
  <c r="H281" i="4"/>
  <c r="G281" i="4"/>
  <c r="F281" i="4"/>
  <c r="E281" i="4"/>
  <c r="H757" i="4"/>
  <c r="G757" i="4"/>
  <c r="F757" i="4"/>
  <c r="E757" i="4"/>
  <c r="H60" i="4"/>
  <c r="G60" i="4"/>
  <c r="F60" i="4"/>
  <c r="E60" i="4"/>
  <c r="H466" i="4"/>
  <c r="G466" i="4"/>
  <c r="F466" i="4"/>
  <c r="E466" i="4"/>
  <c r="H487" i="4"/>
  <c r="G487" i="4"/>
  <c r="F487" i="4"/>
  <c r="E487" i="4"/>
  <c r="H523" i="4"/>
  <c r="G523" i="4"/>
  <c r="F523" i="4"/>
  <c r="E523" i="4"/>
  <c r="H798" i="4"/>
  <c r="G798" i="4"/>
  <c r="F798" i="4"/>
  <c r="E798" i="4"/>
  <c r="H418" i="4"/>
  <c r="G418" i="4"/>
  <c r="F418" i="4"/>
  <c r="E418" i="4"/>
  <c r="H166" i="4"/>
  <c r="G166" i="4"/>
  <c r="F166" i="4"/>
  <c r="E166" i="4"/>
  <c r="H612" i="4"/>
  <c r="G612" i="4"/>
  <c r="F612" i="4"/>
  <c r="E612" i="4"/>
  <c r="H238" i="4"/>
  <c r="G238" i="4"/>
  <c r="F238" i="4"/>
  <c r="E238" i="4"/>
  <c r="H514" i="4"/>
  <c r="G514" i="4"/>
  <c r="F514" i="4"/>
  <c r="E514" i="4"/>
  <c r="H229" i="4"/>
  <c r="G229" i="4"/>
  <c r="F229" i="4"/>
  <c r="E229" i="4"/>
  <c r="H44" i="4"/>
  <c r="G44" i="4"/>
  <c r="F44" i="4"/>
  <c r="E44" i="4"/>
  <c r="H386" i="4"/>
  <c r="G386" i="4"/>
  <c r="F386" i="4"/>
  <c r="E386" i="4"/>
  <c r="H588" i="4"/>
  <c r="G588" i="4"/>
  <c r="F588" i="4"/>
  <c r="E588" i="4"/>
  <c r="H759" i="4"/>
  <c r="G759" i="4"/>
  <c r="F759" i="4"/>
  <c r="E759" i="4"/>
  <c r="H316" i="4"/>
  <c r="G316" i="4"/>
  <c r="F316" i="4"/>
  <c r="E316" i="4"/>
  <c r="H48" i="4"/>
  <c r="G48" i="4"/>
  <c r="F48" i="4"/>
  <c r="E48" i="4"/>
  <c r="H114" i="4"/>
  <c r="G114" i="4"/>
  <c r="F114" i="4"/>
  <c r="E114" i="4"/>
  <c r="H784" i="4"/>
  <c r="G784" i="4"/>
  <c r="F784" i="4"/>
  <c r="E784" i="4"/>
  <c r="H574" i="4"/>
  <c r="G574" i="4"/>
  <c r="F574" i="4"/>
  <c r="E574" i="4"/>
  <c r="H684" i="4"/>
  <c r="G684" i="4"/>
  <c r="F684" i="4"/>
  <c r="E684" i="4"/>
  <c r="H711" i="4"/>
  <c r="G711" i="4"/>
  <c r="F711" i="4"/>
  <c r="E711" i="4"/>
  <c r="H732" i="4"/>
  <c r="G732" i="4"/>
  <c r="F732" i="4"/>
  <c r="E732" i="4"/>
  <c r="H586" i="4"/>
  <c r="G586" i="4"/>
  <c r="F586" i="4"/>
  <c r="E586" i="4"/>
  <c r="H682" i="4"/>
  <c r="G682" i="4"/>
  <c r="F682" i="4"/>
  <c r="E682" i="4"/>
  <c r="H259" i="4"/>
  <c r="G259" i="4"/>
  <c r="F259" i="4"/>
  <c r="E259" i="4"/>
  <c r="H689" i="4"/>
  <c r="G689" i="4"/>
  <c r="F689" i="4"/>
  <c r="E689" i="4"/>
  <c r="H37" i="4"/>
  <c r="G37" i="4"/>
  <c r="F37" i="4"/>
  <c r="E37" i="4"/>
  <c r="H728" i="4"/>
  <c r="G728" i="4"/>
  <c r="F728" i="4"/>
  <c r="E728" i="4"/>
  <c r="H454" i="4"/>
  <c r="G454" i="4"/>
  <c r="F454" i="4"/>
  <c r="E454" i="4"/>
  <c r="H251" i="4"/>
  <c r="G251" i="4"/>
  <c r="F251" i="4"/>
  <c r="E251" i="4"/>
  <c r="H395" i="4"/>
  <c r="G395" i="4"/>
  <c r="F395" i="4"/>
  <c r="E395" i="4"/>
  <c r="H629" i="4"/>
  <c r="G629" i="4"/>
  <c r="F629" i="4"/>
  <c r="E629" i="4"/>
  <c r="H443" i="4"/>
  <c r="G443" i="4"/>
  <c r="F443" i="4"/>
  <c r="E443" i="4"/>
  <c r="H675" i="4"/>
  <c r="G675" i="4"/>
  <c r="F675" i="4"/>
  <c r="E675" i="4"/>
  <c r="H337" i="4"/>
  <c r="G337" i="4"/>
  <c r="F337" i="4"/>
  <c r="E337" i="4"/>
  <c r="H289" i="4"/>
  <c r="G289" i="4"/>
  <c r="F289" i="4"/>
  <c r="E289" i="4"/>
  <c r="H255" i="4"/>
  <c r="G255" i="4"/>
  <c r="F255" i="4"/>
  <c r="E255" i="4"/>
  <c r="H490" i="4"/>
  <c r="G490" i="4"/>
  <c r="F490" i="4"/>
  <c r="E490" i="4"/>
  <c r="H768" i="4"/>
  <c r="G768" i="4"/>
  <c r="F768" i="4"/>
  <c r="E768" i="4"/>
  <c r="H405" i="4"/>
  <c r="G405" i="4"/>
  <c r="F405" i="4"/>
  <c r="E405" i="4"/>
  <c r="H602" i="4"/>
  <c r="G602" i="4"/>
  <c r="F602" i="4"/>
  <c r="E602" i="4"/>
  <c r="H151" i="4"/>
  <c r="G151" i="4"/>
  <c r="F151" i="4"/>
  <c r="E151" i="4"/>
  <c r="H123" i="4"/>
  <c r="G123" i="4"/>
  <c r="F123" i="4"/>
  <c r="E123" i="4"/>
  <c r="H10" i="4"/>
  <c r="G10" i="4"/>
  <c r="F10" i="4"/>
  <c r="E10" i="4"/>
  <c r="H652" i="4"/>
  <c r="G652" i="4"/>
  <c r="F652" i="4"/>
  <c r="E652" i="4"/>
  <c r="H83" i="4"/>
  <c r="G83" i="4"/>
  <c r="F83" i="4"/>
  <c r="E83" i="4"/>
  <c r="H172" i="4"/>
  <c r="G172" i="4"/>
  <c r="F172" i="4"/>
  <c r="E172" i="4"/>
  <c r="H343" i="4"/>
  <c r="G343" i="4"/>
  <c r="F343" i="4"/>
  <c r="E343" i="4"/>
  <c r="H196" i="4"/>
  <c r="G196" i="4"/>
  <c r="F196" i="4"/>
  <c r="E196" i="4"/>
  <c r="H40" i="4"/>
  <c r="G40" i="4"/>
  <c r="F40" i="4"/>
  <c r="E40" i="4"/>
  <c r="H303" i="4"/>
  <c r="G303" i="4"/>
  <c r="F303" i="4"/>
  <c r="E303" i="4"/>
  <c r="H734" i="4"/>
  <c r="G734" i="4"/>
  <c r="F734" i="4"/>
  <c r="E734" i="4"/>
  <c r="H96" i="4"/>
  <c r="G96" i="4"/>
  <c r="F96" i="4"/>
  <c r="E96" i="4"/>
  <c r="H348" i="4"/>
  <c r="G348" i="4"/>
  <c r="F348" i="4"/>
  <c r="E348" i="4"/>
  <c r="H78" i="4"/>
  <c r="G78" i="4"/>
  <c r="F78" i="4"/>
  <c r="E78" i="4"/>
  <c r="H42" i="4"/>
  <c r="G42" i="4"/>
  <c r="F42" i="4"/>
  <c r="E42" i="4"/>
  <c r="H213" i="4"/>
  <c r="G213" i="4"/>
  <c r="F213" i="4"/>
  <c r="E213" i="4"/>
  <c r="H273" i="4"/>
  <c r="G273" i="4"/>
  <c r="F273" i="4"/>
  <c r="E273" i="4"/>
  <c r="H609" i="4"/>
  <c r="G609" i="4"/>
  <c r="F609" i="4"/>
  <c r="E609" i="4"/>
  <c r="H27" i="4"/>
  <c r="G27" i="4"/>
  <c r="F27" i="4"/>
  <c r="E27" i="4"/>
  <c r="H659" i="4"/>
  <c r="G659" i="4"/>
  <c r="F659" i="4"/>
  <c r="E659" i="4"/>
  <c r="H486" i="4"/>
  <c r="G486" i="4"/>
  <c r="F486" i="4"/>
  <c r="E486" i="4"/>
  <c r="H122" i="4"/>
  <c r="G122" i="4"/>
  <c r="F122" i="4"/>
  <c r="E122" i="4"/>
  <c r="H12" i="4"/>
  <c r="G12" i="4"/>
  <c r="F12" i="4"/>
  <c r="E12" i="4"/>
  <c r="H469" i="4"/>
  <c r="G469" i="4"/>
  <c r="F469" i="4"/>
  <c r="E469" i="4"/>
  <c r="H686" i="4"/>
  <c r="G686" i="4"/>
  <c r="F686" i="4"/>
  <c r="E686" i="4"/>
  <c r="H220" i="4"/>
  <c r="G220" i="4"/>
  <c r="F220" i="4"/>
  <c r="E220" i="4"/>
  <c r="H125" i="4"/>
  <c r="G125" i="4"/>
  <c r="F125" i="4"/>
  <c r="E125" i="4"/>
  <c r="H246" i="4"/>
  <c r="G246" i="4"/>
  <c r="F246" i="4"/>
  <c r="E246" i="4"/>
  <c r="H726" i="4"/>
  <c r="G726" i="4"/>
  <c r="F726" i="4"/>
  <c r="E726" i="4"/>
  <c r="H254" i="4"/>
  <c r="G254" i="4"/>
  <c r="F254" i="4"/>
  <c r="E254" i="4"/>
  <c r="H432" i="4"/>
  <c r="G432" i="4"/>
  <c r="F432" i="4"/>
  <c r="E432" i="4"/>
  <c r="H624" i="4"/>
  <c r="G624" i="4"/>
  <c r="F624" i="4"/>
  <c r="E624" i="4"/>
  <c r="H570" i="4"/>
  <c r="G570" i="4"/>
  <c r="F570" i="4"/>
  <c r="E570" i="4"/>
  <c r="H347" i="4"/>
  <c r="G347" i="4"/>
  <c r="F347" i="4"/>
  <c r="E347" i="4"/>
  <c r="H465" i="4"/>
  <c r="G465" i="4"/>
  <c r="F465" i="4"/>
  <c r="E465" i="4"/>
  <c r="H501" i="4"/>
  <c r="G501" i="4"/>
  <c r="F501" i="4"/>
  <c r="E501" i="4"/>
  <c r="H384" i="4"/>
  <c r="G384" i="4"/>
  <c r="F384" i="4"/>
  <c r="E384" i="4"/>
  <c r="H805" i="4"/>
  <c r="G805" i="4"/>
  <c r="F805" i="4"/>
  <c r="E805" i="4"/>
  <c r="H162" i="4"/>
  <c r="G162" i="4"/>
  <c r="F162" i="4"/>
  <c r="E162" i="4"/>
  <c r="H333" i="4"/>
  <c r="G333" i="4"/>
  <c r="F333" i="4"/>
  <c r="E333" i="4"/>
  <c r="H423" i="4"/>
  <c r="G423" i="4"/>
  <c r="F423" i="4"/>
  <c r="E423" i="4"/>
  <c r="H204" i="4"/>
  <c r="G204" i="4"/>
  <c r="F204" i="4"/>
  <c r="E204" i="4"/>
  <c r="H596" i="4"/>
  <c r="G596" i="4"/>
  <c r="F596" i="4"/>
  <c r="E596" i="4"/>
  <c r="H208" i="4"/>
  <c r="G208" i="4"/>
  <c r="F208" i="4"/>
  <c r="E208" i="4"/>
  <c r="H666" i="4"/>
  <c r="G666" i="4"/>
  <c r="F666" i="4"/>
  <c r="E666" i="4"/>
  <c r="H63" i="4"/>
  <c r="G63" i="4"/>
  <c r="F63" i="4"/>
  <c r="E63" i="4"/>
  <c r="H783" i="4"/>
  <c r="G783" i="4"/>
  <c r="F783" i="4"/>
  <c r="E783" i="4"/>
  <c r="H307" i="4"/>
  <c r="G307" i="4"/>
  <c r="F307" i="4"/>
  <c r="E307" i="4"/>
  <c r="H752" i="4"/>
  <c r="G752" i="4"/>
  <c r="F752" i="4"/>
  <c r="E752" i="4"/>
  <c r="H615" i="4"/>
  <c r="G615" i="4"/>
  <c r="F615" i="4"/>
  <c r="E615" i="4"/>
  <c r="H474" i="4"/>
  <c r="G474" i="4"/>
  <c r="F474" i="4"/>
  <c r="E474" i="4"/>
  <c r="H161" i="4"/>
  <c r="G161" i="4"/>
  <c r="F161" i="4"/>
  <c r="E161" i="4"/>
  <c r="H478" i="4"/>
  <c r="G478" i="4"/>
  <c r="F478" i="4"/>
  <c r="E478" i="4"/>
  <c r="H462" i="4"/>
  <c r="G462" i="4"/>
  <c r="F462" i="4"/>
  <c r="E462" i="4"/>
  <c r="H613" i="4"/>
  <c r="G613" i="4"/>
  <c r="F613" i="4"/>
  <c r="E613" i="4"/>
  <c r="H215" i="4"/>
  <c r="G215" i="4"/>
  <c r="F215" i="4"/>
  <c r="E215" i="4"/>
  <c r="H41" i="4"/>
  <c r="G41" i="4"/>
  <c r="F41" i="4"/>
  <c r="E41" i="4"/>
  <c r="H248" i="4"/>
  <c r="G248" i="4"/>
  <c r="F248" i="4"/>
  <c r="E248" i="4"/>
  <c r="H699" i="4"/>
  <c r="G699" i="4"/>
  <c r="F699" i="4"/>
  <c r="E699" i="4"/>
  <c r="H544" i="4"/>
  <c r="G544" i="4"/>
  <c r="F544" i="4"/>
  <c r="E544" i="4"/>
  <c r="H374" i="4"/>
  <c r="G374" i="4"/>
  <c r="F374" i="4"/>
  <c r="E374" i="4"/>
  <c r="H756" i="4"/>
  <c r="G756" i="4"/>
  <c r="F756" i="4"/>
  <c r="E756" i="4"/>
  <c r="H373" i="4"/>
  <c r="G373" i="4"/>
  <c r="F373" i="4"/>
  <c r="E373" i="4"/>
  <c r="H441" i="4"/>
  <c r="G441" i="4"/>
  <c r="F441" i="4"/>
  <c r="E441" i="4"/>
  <c r="H4" i="4"/>
  <c r="G4" i="4"/>
  <c r="F4" i="4"/>
  <c r="E4" i="4"/>
  <c r="H205" i="4"/>
  <c r="G205" i="4"/>
  <c r="F205" i="4"/>
  <c r="E205" i="4"/>
  <c r="H573" i="4"/>
  <c r="G573" i="4"/>
  <c r="F573" i="4"/>
  <c r="E573" i="4"/>
  <c r="H400" i="4"/>
  <c r="G400" i="4"/>
  <c r="F400" i="4"/>
  <c r="E400" i="4"/>
  <c r="H614" i="4"/>
  <c r="G614" i="4"/>
  <c r="F614" i="4"/>
  <c r="E614" i="4"/>
  <c r="H219" i="4"/>
  <c r="G219" i="4"/>
  <c r="F219" i="4"/>
  <c r="E219" i="4"/>
  <c r="H91" i="4"/>
  <c r="G91" i="4"/>
  <c r="F91" i="4"/>
  <c r="E91" i="4"/>
  <c r="H534" i="4"/>
  <c r="G534" i="4"/>
  <c r="F534" i="4"/>
  <c r="E534" i="4"/>
  <c r="H780" i="4"/>
  <c r="G780" i="4"/>
  <c r="F780" i="4"/>
  <c r="E780" i="4"/>
  <c r="H540" i="4"/>
  <c r="G540" i="4"/>
  <c r="F540" i="4"/>
  <c r="E540" i="4"/>
  <c r="H298" i="4"/>
  <c r="G298" i="4"/>
  <c r="F298" i="4"/>
  <c r="E298" i="4"/>
  <c r="H191" i="4"/>
  <c r="G191" i="4"/>
  <c r="F191" i="4"/>
  <c r="E191" i="4"/>
  <c r="H581" i="4"/>
  <c r="G581" i="4"/>
  <c r="F581" i="4"/>
  <c r="E581" i="4"/>
  <c r="H617" i="4"/>
  <c r="G617" i="4"/>
  <c r="F617" i="4"/>
  <c r="E617" i="4"/>
  <c r="H707" i="4"/>
  <c r="G707" i="4"/>
  <c r="F707" i="4"/>
  <c r="E707" i="4"/>
  <c r="H491" i="4"/>
  <c r="G491" i="4"/>
  <c r="F491" i="4"/>
  <c r="E491" i="4"/>
  <c r="H261" i="4"/>
  <c r="G261" i="4"/>
  <c r="F261" i="4"/>
  <c r="E261" i="4"/>
  <c r="H256" i="4"/>
  <c r="G256" i="4"/>
  <c r="F256" i="4"/>
  <c r="E256" i="4"/>
  <c r="H221" i="4"/>
  <c r="G221" i="4"/>
  <c r="F221" i="4"/>
  <c r="E221" i="4"/>
  <c r="H388" i="4"/>
  <c r="G388" i="4"/>
  <c r="F388" i="4"/>
  <c r="E388" i="4"/>
  <c r="H223" i="4"/>
  <c r="G223" i="4"/>
  <c r="F223" i="4"/>
  <c r="E223" i="4"/>
  <c r="H727" i="4"/>
  <c r="G727" i="4"/>
  <c r="F727" i="4"/>
  <c r="E727" i="4"/>
  <c r="H511" i="4"/>
  <c r="G511" i="4"/>
  <c r="F511" i="4"/>
  <c r="E511" i="4"/>
  <c r="H32" i="4"/>
  <c r="G32" i="4"/>
  <c r="F32" i="4"/>
  <c r="E32" i="4"/>
  <c r="H472" i="4"/>
  <c r="G472" i="4"/>
  <c r="F472" i="4"/>
  <c r="E472" i="4"/>
  <c r="H517" i="4"/>
  <c r="G517" i="4"/>
  <c r="F517" i="4"/>
  <c r="E517" i="4"/>
  <c r="H550" i="4"/>
  <c r="G550" i="4"/>
  <c r="F550" i="4"/>
  <c r="E550" i="4"/>
  <c r="H282" i="4"/>
  <c r="G282" i="4"/>
  <c r="F282" i="4"/>
  <c r="E282" i="4"/>
  <c r="H743" i="4"/>
  <c r="G743" i="4"/>
  <c r="F743" i="4"/>
  <c r="E743" i="4"/>
  <c r="H112" i="4"/>
  <c r="G112" i="4"/>
  <c r="F112" i="4"/>
  <c r="E112" i="4"/>
  <c r="H93" i="4"/>
  <c r="G93" i="4"/>
  <c r="F93" i="4"/>
  <c r="E93" i="4"/>
  <c r="H364" i="4"/>
  <c r="G364" i="4"/>
  <c r="F364" i="4"/>
  <c r="E364" i="4"/>
  <c r="H163" i="4"/>
  <c r="G163" i="4"/>
  <c r="F163" i="4"/>
  <c r="E163" i="4"/>
  <c r="H202" i="4"/>
  <c r="G202" i="4"/>
  <c r="F202" i="4"/>
  <c r="E202" i="4"/>
  <c r="H739" i="4"/>
  <c r="G739" i="4"/>
  <c r="F739" i="4"/>
  <c r="E739" i="4"/>
  <c r="H424" i="4"/>
  <c r="G424" i="4"/>
  <c r="F424" i="4"/>
  <c r="E424" i="4"/>
  <c r="H115" i="4"/>
  <c r="G115" i="4"/>
  <c r="F115" i="4"/>
  <c r="E115" i="4"/>
  <c r="H372" i="4"/>
  <c r="G372" i="4"/>
  <c r="F372" i="4"/>
  <c r="E372" i="4"/>
  <c r="H61" i="4"/>
  <c r="G61" i="4"/>
  <c r="F61" i="4"/>
  <c r="E61" i="4"/>
  <c r="H566" i="4"/>
  <c r="G566" i="4"/>
  <c r="F566" i="4"/>
  <c r="E566" i="4"/>
  <c r="H589" i="4"/>
  <c r="G589" i="4"/>
  <c r="F589" i="4"/>
  <c r="E589" i="4"/>
  <c r="H157" i="4"/>
  <c r="G157" i="4"/>
  <c r="F157" i="4"/>
  <c r="E157" i="4"/>
  <c r="H318" i="4"/>
  <c r="G318" i="4"/>
  <c r="F318" i="4"/>
  <c r="E318" i="4"/>
  <c r="H512" i="4"/>
  <c r="G512" i="4"/>
  <c r="F512" i="4"/>
  <c r="E512" i="4"/>
  <c r="H297" i="4"/>
  <c r="G297" i="4"/>
  <c r="F297" i="4"/>
  <c r="E297" i="4"/>
  <c r="H547" i="4"/>
  <c r="G547" i="4"/>
  <c r="F547" i="4"/>
  <c r="E547" i="4"/>
  <c r="H744" i="4"/>
  <c r="G744" i="4"/>
  <c r="F744" i="4"/>
  <c r="E744" i="4"/>
  <c r="H231" i="4"/>
  <c r="G231" i="4"/>
  <c r="F231" i="4"/>
  <c r="E231" i="4"/>
  <c r="H92" i="4"/>
  <c r="G92" i="4"/>
  <c r="F92" i="4"/>
  <c r="E92" i="4"/>
  <c r="H594" i="4"/>
  <c r="G594" i="4"/>
  <c r="F594" i="4"/>
  <c r="E594" i="4"/>
  <c r="H233" i="4"/>
  <c r="G233" i="4"/>
  <c r="F233" i="4"/>
  <c r="E233" i="4"/>
  <c r="H535" i="4"/>
  <c r="G535" i="4"/>
  <c r="F535" i="4"/>
  <c r="E535" i="4"/>
  <c r="H584" i="4"/>
  <c r="G584" i="4"/>
  <c r="F584" i="4"/>
  <c r="E584" i="4"/>
  <c r="H329" i="4"/>
  <c r="G329" i="4"/>
  <c r="F329" i="4"/>
  <c r="E329" i="4"/>
  <c r="H184" i="4"/>
  <c r="G184" i="4"/>
  <c r="F184" i="4"/>
  <c r="E184" i="4"/>
  <c r="H113" i="4"/>
  <c r="G113" i="4"/>
  <c r="F113" i="4"/>
  <c r="E113" i="4"/>
  <c r="H571" i="4"/>
  <c r="G571" i="4"/>
  <c r="F571" i="4"/>
  <c r="E571" i="4"/>
  <c r="H82" i="4"/>
  <c r="G82" i="4"/>
  <c r="F82" i="4"/>
  <c r="E82" i="4"/>
  <c r="H107" i="4"/>
  <c r="G107" i="4"/>
  <c r="F107" i="4"/>
  <c r="E107" i="4"/>
  <c r="H777" i="4"/>
  <c r="G777" i="4"/>
  <c r="F777" i="4"/>
  <c r="E777" i="4"/>
  <c r="H52" i="4"/>
  <c r="G52" i="4"/>
  <c r="F52" i="4"/>
  <c r="E52" i="4"/>
  <c r="H144" i="4"/>
  <c r="G144" i="4"/>
  <c r="F144" i="4"/>
  <c r="E144" i="4"/>
  <c r="H155" i="4"/>
  <c r="G155" i="4"/>
  <c r="F155" i="4"/>
  <c r="E155" i="4"/>
  <c r="H591" i="4"/>
  <c r="G591" i="4"/>
  <c r="F591" i="4"/>
  <c r="E591" i="4"/>
  <c r="H681" i="4"/>
  <c r="G681" i="4"/>
  <c r="F681" i="4"/>
  <c r="E681" i="4"/>
  <c r="H625" i="4"/>
  <c r="G625" i="4"/>
  <c r="F625" i="4"/>
  <c r="E625" i="4"/>
  <c r="H806" i="4"/>
  <c r="G806" i="4"/>
  <c r="F806" i="4"/>
  <c r="E806" i="4"/>
  <c r="H641" i="4"/>
  <c r="G641" i="4"/>
  <c r="F641" i="4"/>
  <c r="E641" i="4"/>
  <c r="H26" i="4"/>
  <c r="G26" i="4"/>
  <c r="F26" i="4"/>
  <c r="E26" i="4"/>
  <c r="H210" i="4"/>
  <c r="G210" i="4"/>
  <c r="F210" i="4"/>
  <c r="E210" i="4"/>
  <c r="H532" i="4"/>
  <c r="G532" i="4"/>
  <c r="F532" i="4"/>
  <c r="E532" i="4"/>
  <c r="H583" i="4"/>
  <c r="G583" i="4"/>
  <c r="F583" i="4"/>
  <c r="E583" i="4"/>
  <c r="H785" i="4"/>
  <c r="G785" i="4"/>
  <c r="F785" i="4"/>
  <c r="E785" i="4"/>
  <c r="H173" i="4"/>
  <c r="G173" i="4"/>
  <c r="F173" i="4"/>
  <c r="E173" i="4"/>
  <c r="H6" i="4"/>
  <c r="G6" i="4"/>
  <c r="F6" i="4"/>
  <c r="E6" i="4"/>
  <c r="H446" i="4"/>
  <c r="G446" i="4"/>
  <c r="F446" i="4"/>
  <c r="E446" i="4"/>
  <c r="H111" i="4"/>
  <c r="G111" i="4"/>
  <c r="F111" i="4"/>
  <c r="E111" i="4"/>
  <c r="H71" i="4"/>
  <c r="G71" i="4"/>
  <c r="F71" i="4"/>
  <c r="E71" i="4"/>
  <c r="H265" i="4"/>
  <c r="G265" i="4"/>
  <c r="F265" i="4"/>
  <c r="E265" i="4"/>
  <c r="H338" i="4"/>
  <c r="G338" i="4"/>
  <c r="F338" i="4"/>
  <c r="E338" i="4"/>
  <c r="H398" i="4"/>
  <c r="G398" i="4"/>
  <c r="F398" i="4"/>
  <c r="E398" i="4"/>
  <c r="H253" i="4"/>
  <c r="G253" i="4"/>
  <c r="F253" i="4"/>
  <c r="E253" i="4"/>
  <c r="H697" i="4"/>
  <c r="G697" i="4"/>
  <c r="F697" i="4"/>
  <c r="E697" i="4"/>
  <c r="H153" i="4"/>
  <c r="G153" i="4"/>
  <c r="F153" i="4"/>
  <c r="E153" i="4"/>
  <c r="H3" i="4"/>
  <c r="G3" i="4"/>
  <c r="F3" i="4"/>
  <c r="E3" i="4"/>
  <c r="H200" i="4"/>
  <c r="G200" i="4"/>
  <c r="F200" i="4"/>
  <c r="E200" i="4"/>
  <c r="H332" i="4"/>
  <c r="G332" i="4"/>
  <c r="F332" i="4"/>
  <c r="E332" i="4"/>
  <c r="B426" i="4" l="1"/>
  <c r="B410" i="4"/>
  <c r="D452" i="4"/>
  <c r="C452" i="4" s="1"/>
  <c r="D296" i="4"/>
  <c r="C296" i="4" s="1"/>
  <c r="B295" i="17" s="1"/>
  <c r="D473" i="4"/>
  <c r="C473" i="4" s="1"/>
  <c r="D495" i="4"/>
  <c r="C495" i="4" s="1"/>
  <c r="D799" i="4"/>
  <c r="C799" i="4" s="1"/>
  <c r="D309" i="4"/>
  <c r="C309" i="4" s="1"/>
  <c r="D808" i="4"/>
  <c r="C808" i="4" s="1"/>
  <c r="D35" i="4"/>
  <c r="C35" i="4" s="1"/>
  <c r="D246" i="4"/>
  <c r="C246" i="4" s="1"/>
  <c r="D732" i="4"/>
  <c r="C732" i="4" s="1"/>
  <c r="D168" i="4"/>
  <c r="C168" i="4" s="1"/>
  <c r="D334" i="4"/>
  <c r="C334" i="4" s="1"/>
  <c r="D219" i="4"/>
  <c r="C219" i="4" s="1"/>
  <c r="D573" i="4"/>
  <c r="C573" i="4" s="1"/>
  <c r="D568" i="4"/>
  <c r="C568" i="4" s="1"/>
  <c r="D475" i="4"/>
  <c r="C475" i="4" s="1"/>
  <c r="D636" i="4"/>
  <c r="C636" i="4" s="1"/>
  <c r="D21" i="4"/>
  <c r="C21" i="4" s="1"/>
  <c r="D129" i="4"/>
  <c r="C129" i="4" s="1"/>
  <c r="D526" i="4"/>
  <c r="C526" i="4" s="1"/>
  <c r="D103" i="4"/>
  <c r="C103" i="4" s="1"/>
  <c r="D754" i="4"/>
  <c r="C754" i="4" s="1"/>
  <c r="D34" i="4"/>
  <c r="C34" i="4" s="1"/>
  <c r="D657" i="4"/>
  <c r="C657" i="4" s="1"/>
  <c r="D135" i="4"/>
  <c r="C135" i="4" s="1"/>
  <c r="D138" i="4"/>
  <c r="C138" i="4" s="1"/>
  <c r="D460" i="4"/>
  <c r="C460" i="4" s="1"/>
  <c r="D761" i="4"/>
  <c r="C761" i="4" s="1"/>
  <c r="D630" i="4"/>
  <c r="C630" i="4" s="1"/>
  <c r="D706" i="4"/>
  <c r="C706" i="4" s="1"/>
  <c r="D616" i="4"/>
  <c r="C616" i="4" s="1"/>
  <c r="D83" i="4"/>
  <c r="C83" i="4" s="1"/>
  <c r="D10" i="4"/>
  <c r="C10" i="4" s="1"/>
  <c r="D591" i="4"/>
  <c r="C591" i="4" s="1"/>
  <c r="D78" i="4"/>
  <c r="C78" i="4" s="1"/>
  <c r="D261" i="4"/>
  <c r="C261" i="4" s="1"/>
  <c r="D256" i="4"/>
  <c r="C256" i="4" s="1"/>
  <c r="D423" i="4"/>
  <c r="C423" i="4" s="1"/>
  <c r="D162" i="4"/>
  <c r="C162" i="4" s="1"/>
  <c r="D50" i="4"/>
  <c r="C50" i="4" s="1"/>
  <c r="D111" i="4"/>
  <c r="C111" i="4" s="1"/>
  <c r="D44" i="4"/>
  <c r="C44" i="4" s="1"/>
  <c r="D183" i="4"/>
  <c r="C183" i="4" s="1"/>
  <c r="D500" i="4"/>
  <c r="C500" i="4" s="1"/>
  <c r="D592" i="4"/>
  <c r="C592" i="4" s="1"/>
  <c r="D178" i="4"/>
  <c r="C178" i="4" s="1"/>
  <c r="D145" i="4"/>
  <c r="C145" i="4" s="1"/>
  <c r="D709" i="4"/>
  <c r="C709" i="4" s="1"/>
  <c r="D485" i="4"/>
  <c r="C485" i="4" s="1"/>
  <c r="D241" i="4"/>
  <c r="C241" i="4" s="1"/>
  <c r="D232" i="4"/>
  <c r="C232" i="4" s="1"/>
  <c r="D448" i="4"/>
  <c r="C448" i="4" s="1"/>
  <c r="D620" i="4"/>
  <c r="C620" i="4" s="1"/>
  <c r="D524" i="4"/>
  <c r="C524" i="4" s="1"/>
  <c r="D715" i="4"/>
  <c r="C715" i="4" s="1"/>
  <c r="D278" i="4"/>
  <c r="C278" i="4" s="1"/>
  <c r="D393" i="4"/>
  <c r="C393" i="4" s="1"/>
  <c r="D519" i="4"/>
  <c r="C519" i="4" s="1"/>
  <c r="D65" i="4"/>
  <c r="C65" i="4" s="1"/>
  <c r="D164" i="4"/>
  <c r="C164" i="4" s="1"/>
  <c r="D33" i="4"/>
  <c r="C33" i="4" s="1"/>
  <c r="D54" i="4"/>
  <c r="C54" i="4" s="1"/>
  <c r="D649" i="4"/>
  <c r="C649" i="4" s="1"/>
  <c r="D642" i="4"/>
  <c r="C642" i="4" s="1"/>
  <c r="D391" i="4"/>
  <c r="C391" i="4" s="1"/>
  <c r="D175" i="4"/>
  <c r="C175" i="4" s="1"/>
  <c r="D267" i="4"/>
  <c r="C267" i="4" s="1"/>
  <c r="D646" i="4"/>
  <c r="C646" i="4" s="1"/>
  <c r="D264" i="4"/>
  <c r="C264" i="4" s="1"/>
  <c r="D515" i="4"/>
  <c r="C515" i="4" s="1"/>
  <c r="D399" i="4"/>
  <c r="C399" i="4" s="1"/>
  <c r="D622" i="4"/>
  <c r="C622" i="4" s="1"/>
  <c r="D435" i="4"/>
  <c r="C435" i="4" s="1"/>
  <c r="D450" i="4"/>
  <c r="C450" i="4" s="1"/>
  <c r="D779" i="4"/>
  <c r="C779" i="4" s="1"/>
  <c r="D431" i="4"/>
  <c r="C431" i="4" s="1"/>
  <c r="D174" i="4"/>
  <c r="C174" i="4" s="1"/>
  <c r="D678" i="4"/>
  <c r="C678" i="4" s="1"/>
  <c r="D64" i="4"/>
  <c r="C64" i="4" s="1"/>
  <c r="D628" i="4"/>
  <c r="C628" i="4" s="1"/>
  <c r="D119" i="4"/>
  <c r="C119" i="4" s="1"/>
  <c r="D247" i="4"/>
  <c r="C247" i="4" s="1"/>
  <c r="D293" i="4"/>
  <c r="C293" i="4" s="1"/>
  <c r="D580" i="4"/>
  <c r="C580" i="4" s="1"/>
  <c r="D619" i="4"/>
  <c r="C619" i="4" s="1"/>
  <c r="D340" i="4"/>
  <c r="C340" i="4" s="1"/>
  <c r="D87" i="4"/>
  <c r="C87" i="4" s="1"/>
  <c r="D787" i="4"/>
  <c r="C787" i="4" s="1"/>
  <c r="D408" i="4"/>
  <c r="C408" i="4" s="1"/>
  <c r="D625" i="4"/>
  <c r="C625" i="4" s="1"/>
  <c r="D583" i="4"/>
  <c r="C583" i="4" s="1"/>
  <c r="D398" i="4"/>
  <c r="C398" i="4" s="1"/>
  <c r="D3" i="4"/>
  <c r="C3" i="4" s="1"/>
  <c r="D210" i="4"/>
  <c r="C210" i="4" s="1"/>
  <c r="D6" i="4"/>
  <c r="C6" i="4" s="1"/>
  <c r="D32" i="4"/>
  <c r="C32" i="4" s="1"/>
  <c r="D614" i="4"/>
  <c r="C614" i="4" s="1"/>
  <c r="B373" i="17" s="1"/>
  <c r="D373" i="4"/>
  <c r="C373" i="4" s="1"/>
  <c r="D41" i="4"/>
  <c r="C41" i="4" s="1"/>
  <c r="D204" i="4"/>
  <c r="C204" i="4" s="1"/>
  <c r="D221" i="4"/>
  <c r="C221" i="4" s="1"/>
  <c r="D113" i="4"/>
  <c r="C113" i="4" s="1"/>
  <c r="D566" i="4"/>
  <c r="C566" i="4" s="1"/>
  <c r="D112" i="4"/>
  <c r="C112" i="4" s="1"/>
  <c r="D617" i="4"/>
  <c r="C617" i="4" s="1"/>
  <c r="D441" i="4"/>
  <c r="C441" i="4" s="1"/>
  <c r="D547" i="4"/>
  <c r="C547" i="4" s="1"/>
  <c r="D739" i="4"/>
  <c r="C739" i="4" s="1"/>
  <c r="D666" i="4"/>
  <c r="C666" i="4" s="1"/>
  <c r="D540" i="4"/>
  <c r="C540" i="4" s="1"/>
  <c r="D400" i="4"/>
  <c r="C400" i="4" s="1"/>
  <c r="B385" i="17" s="1"/>
  <c r="D613" i="4"/>
  <c r="C613" i="4" s="1"/>
  <c r="D805" i="4"/>
  <c r="C805" i="4" s="1"/>
  <c r="D273" i="4"/>
  <c r="C273" i="4" s="1"/>
  <c r="D115" i="4"/>
  <c r="C115" i="4" s="1"/>
  <c r="D4" i="4"/>
  <c r="C4" i="4" s="1"/>
  <c r="D307" i="4"/>
  <c r="C307" i="4" s="1"/>
  <c r="D208" i="4"/>
  <c r="C208" i="4" s="1"/>
  <c r="D624" i="4"/>
  <c r="C624" i="4" s="1"/>
  <c r="D40" i="4"/>
  <c r="C40" i="4" s="1"/>
  <c r="D107" i="4"/>
  <c r="C107" i="4" s="1"/>
  <c r="D191" i="4"/>
  <c r="C191" i="4" s="1"/>
  <c r="D691" i="4"/>
  <c r="C691" i="4" s="1"/>
  <c r="D660" i="4"/>
  <c r="C660" i="4" s="1"/>
  <c r="D48" i="4"/>
  <c r="C48" i="4" s="1"/>
  <c r="D686" i="4"/>
  <c r="C686" i="4" s="1"/>
  <c r="D586" i="4"/>
  <c r="C586" i="4" s="1"/>
  <c r="B151" i="17" s="1"/>
  <c r="D759" i="4"/>
  <c r="C759" i="4" s="1"/>
  <c r="D263" i="4"/>
  <c r="C263" i="4" s="1"/>
  <c r="B398" i="17" s="1"/>
  <c r="D125" i="4"/>
  <c r="C125" i="4" s="1"/>
  <c r="D289" i="4"/>
  <c r="C289" i="4" s="1"/>
  <c r="D281" i="4"/>
  <c r="C281" i="4" s="1"/>
  <c r="D304" i="4"/>
  <c r="C304" i="4" s="1"/>
  <c r="D259" i="4"/>
  <c r="C259" i="4" s="1"/>
  <c r="D114" i="4"/>
  <c r="C114" i="4" s="1"/>
  <c r="D768" i="4"/>
  <c r="C768" i="4" s="1"/>
  <c r="D375" i="4"/>
  <c r="C375" i="4" s="1"/>
  <c r="D262" i="4"/>
  <c r="C262" i="4" s="1"/>
  <c r="D150" i="4"/>
  <c r="C150" i="4" s="1"/>
  <c r="D386" i="4"/>
  <c r="C386" i="4" s="1"/>
  <c r="D781" i="4"/>
  <c r="C781" i="4" s="1"/>
  <c r="D132" i="4"/>
  <c r="C132" i="4" s="1"/>
  <c r="D505" i="4"/>
  <c r="C505" i="4" s="1"/>
  <c r="D470" i="4"/>
  <c r="C470" i="4" s="1"/>
  <c r="D463" i="4"/>
  <c r="C463" i="4" s="1"/>
  <c r="D31" i="4"/>
  <c r="C31" i="4" s="1"/>
  <c r="D15" i="4"/>
  <c r="C15" i="4" s="1"/>
  <c r="D207" i="4"/>
  <c r="C207" i="4" s="1"/>
  <c r="D346" i="4"/>
  <c r="C346" i="4" s="1"/>
  <c r="D747" i="4"/>
  <c r="C747" i="4" s="1"/>
  <c r="D284" i="4"/>
  <c r="C284" i="4" s="1"/>
  <c r="D187" i="4"/>
  <c r="C187" i="4" s="1"/>
  <c r="D212" i="4"/>
  <c r="C212" i="4" s="1"/>
  <c r="D176" i="4"/>
  <c r="C176" i="4" s="1"/>
  <c r="D240" i="4"/>
  <c r="C240" i="4" s="1"/>
  <c r="D506" i="4"/>
  <c r="C506" i="4" s="1"/>
  <c r="B32" i="17" s="1"/>
  <c r="D342" i="4"/>
  <c r="C342" i="4" s="1"/>
  <c r="D134" i="4"/>
  <c r="C134" i="4" s="1"/>
  <c r="D429" i="4"/>
  <c r="C429" i="4" s="1"/>
  <c r="D762" i="4"/>
  <c r="C762" i="4" s="1"/>
  <c r="D796" i="4"/>
  <c r="C796" i="4" s="1"/>
  <c r="D366" i="4"/>
  <c r="C366" i="4" s="1"/>
  <c r="D477" i="4"/>
  <c r="C477" i="4" s="1"/>
  <c r="D451" i="4"/>
  <c r="C451" i="4" s="1"/>
  <c r="D339" i="4"/>
  <c r="C339" i="4" s="1"/>
  <c r="D653" i="4"/>
  <c r="C653" i="4" s="1"/>
  <c r="D274" i="4"/>
  <c r="C274" i="4" s="1"/>
  <c r="D245" i="4"/>
  <c r="C245" i="4" s="1"/>
  <c r="D57" i="4"/>
  <c r="C57" i="4" s="1"/>
  <c r="D639" i="4"/>
  <c r="C639" i="4" s="1"/>
  <c r="D313" i="4"/>
  <c r="C313" i="4" s="1"/>
  <c r="B666" i="17" s="1"/>
  <c r="D618" i="4"/>
  <c r="C618" i="4" s="1"/>
  <c r="D243" i="4"/>
  <c r="C243" i="4" s="1"/>
  <c r="D516" i="4"/>
  <c r="C516" i="4" s="1"/>
  <c r="D504" i="4"/>
  <c r="C504" i="4" s="1"/>
  <c r="D51" i="4"/>
  <c r="C51" i="4" s="1"/>
  <c r="D242" i="4"/>
  <c r="C242" i="4" s="1"/>
  <c r="D236" i="4"/>
  <c r="C236" i="4" s="1"/>
  <c r="D406" i="4"/>
  <c r="C406" i="4" s="1"/>
  <c r="D79" i="4"/>
  <c r="C79" i="4" s="1"/>
  <c r="D185" i="4"/>
  <c r="C185" i="4" s="1"/>
  <c r="D430" i="4"/>
  <c r="C430" i="4" s="1"/>
  <c r="D45" i="4"/>
  <c r="C45" i="4" s="1"/>
  <c r="D693" i="4"/>
  <c r="C693" i="4" s="1"/>
  <c r="D565" i="4"/>
  <c r="C565" i="4" s="1"/>
  <c r="D165" i="4"/>
  <c r="C165" i="4" s="1"/>
  <c r="D294" i="4"/>
  <c r="C294" i="4" s="1"/>
  <c r="D295" i="4"/>
  <c r="C295" i="4" s="1"/>
  <c r="D271" i="4"/>
  <c r="C271" i="4" s="1"/>
  <c r="D102" i="4"/>
  <c r="C102" i="4" s="1"/>
  <c r="D358" i="4"/>
  <c r="C358" i="4" s="1"/>
  <c r="D647" i="4"/>
  <c r="C647" i="4" s="1"/>
  <c r="D717" i="4"/>
  <c r="C717" i="4" s="1"/>
  <c r="D116" i="4"/>
  <c r="C116" i="4" s="1"/>
  <c r="D118" i="4"/>
  <c r="C118" i="4" s="1"/>
  <c r="D389" i="4"/>
  <c r="C389" i="4" s="1"/>
  <c r="D670" i="4"/>
  <c r="C670" i="4" s="1"/>
  <c r="D188" i="4"/>
  <c r="C188" i="4" s="1"/>
  <c r="D55" i="4"/>
  <c r="C55" i="4" s="1"/>
  <c r="D371" i="4"/>
  <c r="C371" i="4" s="1"/>
  <c r="B662" i="17" s="1"/>
  <c r="D38" i="4"/>
  <c r="C38" i="4" s="1"/>
  <c r="D369" i="4"/>
  <c r="C369" i="4" s="1"/>
  <c r="D590" i="4"/>
  <c r="C590" i="4" s="1"/>
  <c r="D662" i="4"/>
  <c r="C662" i="4" s="1"/>
  <c r="D11" i="4"/>
  <c r="C11" i="4" s="1"/>
  <c r="D774" i="4"/>
  <c r="C774" i="4" s="1"/>
  <c r="D18" i="4"/>
  <c r="C18" i="4" s="1"/>
  <c r="D355" i="4"/>
  <c r="C355" i="4" s="1"/>
  <c r="D140" i="4"/>
  <c r="C140" i="4" s="1"/>
  <c r="D548" i="4"/>
  <c r="C548" i="4" s="1"/>
  <c r="D280" i="4"/>
  <c r="C280" i="4" s="1"/>
  <c r="D437" i="4"/>
  <c r="C437" i="4" s="1"/>
  <c r="D385" i="4"/>
  <c r="C385" i="4" s="1"/>
  <c r="D564" i="4"/>
  <c r="C564" i="4" s="1"/>
  <c r="D729" i="4"/>
  <c r="C729" i="4" s="1"/>
  <c r="D789" i="4"/>
  <c r="C789" i="4" s="1"/>
  <c r="D14" i="4"/>
  <c r="C14" i="4" s="1"/>
  <c r="D621" i="4"/>
  <c r="C621" i="4" s="1"/>
  <c r="D19" i="4"/>
  <c r="C19" i="4" s="1"/>
  <c r="D593" i="4"/>
  <c r="C593" i="4" s="1"/>
  <c r="D209" i="4"/>
  <c r="C209" i="4" s="1"/>
  <c r="D643" i="4"/>
  <c r="C643" i="4" s="1"/>
  <c r="D73" i="4"/>
  <c r="C73" i="4" s="1"/>
  <c r="D126" i="4"/>
  <c r="C126" i="4" s="1"/>
  <c r="D80" i="4"/>
  <c r="C80" i="4" s="1"/>
  <c r="D733" i="4"/>
  <c r="C733" i="4" s="1"/>
  <c r="D268" i="4"/>
  <c r="C268" i="4" s="1"/>
  <c r="D199" i="4"/>
  <c r="C199" i="4" s="1"/>
  <c r="D216" i="4"/>
  <c r="C216" i="4" s="1"/>
  <c r="B246" i="17" s="1"/>
  <c r="D105" i="4"/>
  <c r="C105" i="4" s="1"/>
  <c r="D436" i="4"/>
  <c r="C436" i="4" s="1"/>
  <c r="B10" i="17" s="1"/>
  <c r="D158" i="4"/>
  <c r="C158" i="4" s="1"/>
  <c r="D68" i="4"/>
  <c r="C68" i="4" s="1"/>
  <c r="B717" i="17" s="1"/>
  <c r="D305" i="4"/>
  <c r="C305" i="4" s="1"/>
  <c r="D70" i="4"/>
  <c r="C70" i="4" s="1"/>
  <c r="D239" i="4"/>
  <c r="C239" i="4" s="1"/>
  <c r="D549" i="4"/>
  <c r="C549" i="4" s="1"/>
  <c r="D86" i="4"/>
  <c r="C86" i="4" s="1"/>
  <c r="D802" i="4"/>
  <c r="C802" i="4" s="1"/>
  <c r="D479" i="4"/>
  <c r="C479" i="4" s="1"/>
  <c r="D378" i="4"/>
  <c r="C378" i="4" s="1"/>
  <c r="D290" i="4"/>
  <c r="C290" i="4" s="1"/>
  <c r="D20" i="4"/>
  <c r="C20" i="4" s="1"/>
  <c r="D608" i="4"/>
  <c r="C608" i="4" s="1"/>
  <c r="D482" i="4"/>
  <c r="C482" i="4" s="1"/>
  <c r="D131" i="4"/>
  <c r="C131" i="4" s="1"/>
  <c r="D697" i="4"/>
  <c r="C697" i="4" s="1"/>
  <c r="B97" i="17" s="1"/>
  <c r="D26" i="4"/>
  <c r="C26" i="4" s="1"/>
  <c r="D200" i="4"/>
  <c r="C200" i="4" s="1"/>
  <c r="D338" i="4"/>
  <c r="C338" i="4" s="1"/>
  <c r="D153" i="4"/>
  <c r="C153" i="4" s="1"/>
  <c r="D265" i="4"/>
  <c r="C265" i="4" s="1"/>
  <c r="D332" i="4"/>
  <c r="C332" i="4" s="1"/>
  <c r="D173" i="4"/>
  <c r="C173" i="4" s="1"/>
  <c r="D806" i="4"/>
  <c r="C806" i="4" s="1"/>
  <c r="D777" i="4"/>
  <c r="C777" i="4" s="1"/>
  <c r="D571" i="4"/>
  <c r="C571" i="4" s="1"/>
  <c r="D253" i="4"/>
  <c r="C253" i="4" s="1"/>
  <c r="B799" i="17" s="1"/>
  <c r="D71" i="4"/>
  <c r="C71" i="4" s="1"/>
  <c r="D446" i="4"/>
  <c r="C446" i="4" s="1"/>
  <c r="D535" i="4"/>
  <c r="C535" i="4" s="1"/>
  <c r="D424" i="4"/>
  <c r="C424" i="4" s="1"/>
  <c r="D707" i="4"/>
  <c r="C707" i="4" s="1"/>
  <c r="D63" i="4"/>
  <c r="C63" i="4" s="1"/>
  <c r="D333" i="4"/>
  <c r="C333" i="4" s="1"/>
  <c r="D469" i="4"/>
  <c r="C469" i="4" s="1"/>
  <c r="D756" i="4"/>
  <c r="C756" i="4" s="1"/>
  <c r="D641" i="4"/>
  <c r="C641" i="4" s="1"/>
  <c r="D155" i="4"/>
  <c r="C155" i="4" s="1"/>
  <c r="D184" i="4"/>
  <c r="C184" i="4" s="1"/>
  <c r="B154" i="17" s="1"/>
  <c r="D233" i="4"/>
  <c r="C233" i="4" s="1"/>
  <c r="D512" i="4"/>
  <c r="C512" i="4" s="1"/>
  <c r="D364" i="4"/>
  <c r="C364" i="4" s="1"/>
  <c r="B743" i="17" s="1"/>
  <c r="D743" i="4"/>
  <c r="C743" i="4" s="1"/>
  <c r="D223" i="4"/>
  <c r="C223" i="4" s="1"/>
  <c r="D205" i="4"/>
  <c r="C205" i="4" s="1"/>
  <c r="D462" i="4"/>
  <c r="C462" i="4" s="1"/>
  <c r="D615" i="4"/>
  <c r="C615" i="4" s="1"/>
  <c r="D465" i="4"/>
  <c r="C465" i="4" s="1"/>
  <c r="D432" i="4"/>
  <c r="C432" i="4" s="1"/>
  <c r="D785" i="4"/>
  <c r="C785" i="4" s="1"/>
  <c r="D681" i="4"/>
  <c r="C681" i="4" s="1"/>
  <c r="D52" i="4"/>
  <c r="C52" i="4" s="1"/>
  <c r="D329" i="4"/>
  <c r="C329" i="4" s="1"/>
  <c r="D584" i="4"/>
  <c r="C584" i="4" s="1"/>
  <c r="B780" i="17" s="1"/>
  <c r="D594" i="4"/>
  <c r="C594" i="4" s="1"/>
  <c r="D318" i="4"/>
  <c r="C318" i="4" s="1"/>
  <c r="D202" i="4"/>
  <c r="C202" i="4" s="1"/>
  <c r="D534" i="4"/>
  <c r="C534" i="4" s="1"/>
  <c r="D374" i="4"/>
  <c r="C374" i="4" s="1"/>
  <c r="D215" i="4"/>
  <c r="C215" i="4" s="1"/>
  <c r="D478" i="4"/>
  <c r="C478" i="4" s="1"/>
  <c r="D384" i="4"/>
  <c r="C384" i="4" s="1"/>
  <c r="D347" i="4"/>
  <c r="C347" i="4" s="1"/>
  <c r="D570" i="4"/>
  <c r="C570" i="4" s="1"/>
  <c r="D297" i="4"/>
  <c r="C297" i="4" s="1"/>
  <c r="B726" i="17" s="1"/>
  <c r="D589" i="4"/>
  <c r="C589" i="4" s="1"/>
  <c r="D61" i="4"/>
  <c r="C61" i="4" s="1"/>
  <c r="D161" i="4"/>
  <c r="C161" i="4" s="1"/>
  <c r="D596" i="4"/>
  <c r="C596" i="4" s="1"/>
  <c r="D82" i="4"/>
  <c r="C82" i="4" s="1"/>
  <c r="D231" i="4"/>
  <c r="C231" i="4" s="1"/>
  <c r="D517" i="4"/>
  <c r="C517" i="4" s="1"/>
  <c r="D298" i="4"/>
  <c r="C298" i="4" s="1"/>
  <c r="D544" i="4"/>
  <c r="C544" i="4" s="1"/>
  <c r="D248" i="4"/>
  <c r="C248" i="4" s="1"/>
  <c r="D474" i="4"/>
  <c r="C474" i="4" s="1"/>
  <c r="D752" i="4"/>
  <c r="C752" i="4" s="1"/>
  <c r="D532" i="4"/>
  <c r="C532" i="4" s="1"/>
  <c r="D144" i="4"/>
  <c r="C144" i="4" s="1"/>
  <c r="D92" i="4"/>
  <c r="C92" i="4" s="1"/>
  <c r="D744" i="4"/>
  <c r="C744" i="4" s="1"/>
  <c r="D157" i="4"/>
  <c r="C157" i="4" s="1"/>
  <c r="D372" i="4"/>
  <c r="C372" i="4" s="1"/>
  <c r="D780" i="4"/>
  <c r="C780" i="4" s="1"/>
  <c r="B41" i="17" s="1"/>
  <c r="D699" i="4"/>
  <c r="C699" i="4" s="1"/>
  <c r="D783" i="4"/>
  <c r="C783" i="4" s="1"/>
  <c r="D784" i="4"/>
  <c r="C784" i="4" s="1"/>
  <c r="B445" i="17" s="1"/>
  <c r="D254" i="4"/>
  <c r="C254" i="4" s="1"/>
  <c r="D220" i="4"/>
  <c r="C220" i="4" s="1"/>
  <c r="D609" i="4"/>
  <c r="C609" i="4" s="1"/>
  <c r="D172" i="4"/>
  <c r="C172" i="4" s="1"/>
  <c r="D629" i="4"/>
  <c r="C629" i="4" s="1"/>
  <c r="D728" i="4"/>
  <c r="C728" i="4" s="1"/>
  <c r="D37" i="4"/>
  <c r="C37" i="4" s="1"/>
  <c r="D684" i="4"/>
  <c r="C684" i="4" s="1"/>
  <c r="D574" i="4"/>
  <c r="C574" i="4" s="1"/>
  <c r="D56" i="4"/>
  <c r="C56" i="4" s="1"/>
  <c r="D213" i="4"/>
  <c r="C213" i="4" s="1"/>
  <c r="D96" i="4"/>
  <c r="C96" i="4" s="1"/>
  <c r="D229" i="4"/>
  <c r="C229" i="4" s="1"/>
  <c r="D514" i="4"/>
  <c r="C514" i="4" s="1"/>
  <c r="B655" i="17" s="1"/>
  <c r="D587" i="4"/>
  <c r="C587" i="4" s="1"/>
  <c r="D726" i="4"/>
  <c r="C726" i="4" s="1"/>
  <c r="D486" i="4"/>
  <c r="C486" i="4" s="1"/>
  <c r="D734" i="4"/>
  <c r="C734" i="4" s="1"/>
  <c r="D652" i="4"/>
  <c r="C652" i="4" s="1"/>
  <c r="D602" i="4"/>
  <c r="C602" i="4" s="1"/>
  <c r="B289" i="17" s="1"/>
  <c r="D490" i="4"/>
  <c r="C490" i="4" s="1"/>
  <c r="D337" i="4"/>
  <c r="C337" i="4" s="1"/>
  <c r="D251" i="4"/>
  <c r="C251" i="4" s="1"/>
  <c r="B794" i="17" s="1"/>
  <c r="D588" i="4"/>
  <c r="C588" i="4" s="1"/>
  <c r="D317" i="4"/>
  <c r="C317" i="4" s="1"/>
  <c r="D303" i="4"/>
  <c r="C303" i="4" s="1"/>
  <c r="D72" i="4"/>
  <c r="C72" i="4" s="1"/>
  <c r="D255" i="4"/>
  <c r="C255" i="4" s="1"/>
  <c r="D316" i="4"/>
  <c r="C316" i="4" s="1"/>
  <c r="D166" i="4"/>
  <c r="C166" i="4" s="1"/>
  <c r="D501" i="4"/>
  <c r="C501" i="4" s="1"/>
  <c r="D675" i="4"/>
  <c r="C675" i="4" s="1"/>
  <c r="D443" i="4"/>
  <c r="C443" i="4" s="1"/>
  <c r="D395" i="4"/>
  <c r="C395" i="4" s="1"/>
  <c r="D454" i="4"/>
  <c r="C454" i="4" s="1"/>
  <c r="D689" i="4"/>
  <c r="C689" i="4" s="1"/>
  <c r="D682" i="4"/>
  <c r="C682" i="4" s="1"/>
  <c r="B118" i="17" s="1"/>
  <c r="D711" i="4"/>
  <c r="C711" i="4" s="1"/>
  <c r="D418" i="4"/>
  <c r="C418" i="4" s="1"/>
  <c r="D487" i="4"/>
  <c r="C487" i="4" s="1"/>
  <c r="B627" i="17" s="1"/>
  <c r="D365" i="4"/>
  <c r="C365" i="4" s="1"/>
  <c r="D419" i="4"/>
  <c r="C419" i="4" s="1"/>
  <c r="D170" i="4"/>
  <c r="C170" i="4" s="1"/>
  <c r="D551" i="4"/>
  <c r="C551" i="4" s="1"/>
  <c r="D381" i="4"/>
  <c r="C381" i="4" s="1"/>
  <c r="D695" i="4"/>
  <c r="C695" i="4" s="1"/>
  <c r="D466" i="4"/>
  <c r="C466" i="4" s="1"/>
  <c r="D60" i="4"/>
  <c r="C60" i="4" s="1"/>
  <c r="D368" i="4"/>
  <c r="C368" i="4" s="1"/>
  <c r="D498" i="4"/>
  <c r="C498" i="4" s="1"/>
  <c r="D182" i="4"/>
  <c r="C182" i="4" s="1"/>
  <c r="D360" i="4"/>
  <c r="C360" i="4" s="1"/>
  <c r="D411" i="4"/>
  <c r="C411" i="4" s="1"/>
  <c r="D136" i="4"/>
  <c r="C136" i="4" s="1"/>
  <c r="D533" i="4"/>
  <c r="C533" i="4" s="1"/>
  <c r="D198" i="4"/>
  <c r="C198" i="4" s="1"/>
  <c r="D527" i="4"/>
  <c r="C527" i="4" s="1"/>
  <c r="D455" i="4"/>
  <c r="C455" i="4" s="1"/>
  <c r="D238" i="4"/>
  <c r="C238" i="4" s="1"/>
  <c r="D612" i="4"/>
  <c r="C612" i="4" s="1"/>
  <c r="D523" i="4"/>
  <c r="C523" i="4" s="1"/>
  <c r="D171" i="4"/>
  <c r="C171" i="4" s="1"/>
  <c r="B362" i="17" s="1"/>
  <c r="D656" i="4"/>
  <c r="C656" i="4" s="1"/>
  <c r="D557" i="4"/>
  <c r="C557" i="4" s="1"/>
  <c r="D197" i="4"/>
  <c r="C197" i="4" s="1"/>
  <c r="D217" i="4"/>
  <c r="C217" i="4" s="1"/>
  <c r="D324" i="4"/>
  <c r="C324" i="4" s="1"/>
  <c r="D531" i="4"/>
  <c r="C531" i="4" s="1"/>
  <c r="D156" i="4"/>
  <c r="C156" i="4" s="1"/>
  <c r="D350" i="4"/>
  <c r="C350" i="4" s="1"/>
  <c r="D529" i="4"/>
  <c r="C529" i="4" s="1"/>
  <c r="D626" i="4"/>
  <c r="C626" i="4" s="1"/>
  <c r="D336" i="4"/>
  <c r="C336" i="4" s="1"/>
  <c r="D141" i="4"/>
  <c r="C141" i="4" s="1"/>
  <c r="D627" i="4"/>
  <c r="C627" i="4" s="1"/>
  <c r="D28" i="4"/>
  <c r="C28" i="4" s="1"/>
  <c r="D311" i="4"/>
  <c r="C311" i="4" s="1"/>
  <c r="D798" i="4"/>
  <c r="C798" i="4" s="1"/>
  <c r="D757" i="4"/>
  <c r="C757" i="4" s="1"/>
  <c r="D413" i="4"/>
  <c r="C413" i="4" s="1"/>
  <c r="D795" i="4"/>
  <c r="C795" i="4" s="1"/>
  <c r="D110" i="4"/>
  <c r="C110" i="4" s="1"/>
  <c r="D344" i="4"/>
  <c r="C344" i="4" s="1"/>
  <c r="B226" i="17" s="1"/>
  <c r="D723" i="4"/>
  <c r="C723" i="4" s="1"/>
  <c r="D22" i="4"/>
  <c r="C22" i="4" s="1"/>
  <c r="D181" i="4"/>
  <c r="C181" i="4" s="1"/>
  <c r="D492" i="4"/>
  <c r="C492" i="4" s="1"/>
  <c r="D603" i="4"/>
  <c r="C603" i="4" s="1"/>
  <c r="D499" i="4"/>
  <c r="C499" i="4" s="1"/>
  <c r="D306" i="4"/>
  <c r="C306" i="4" s="1"/>
  <c r="D489" i="4"/>
  <c r="C489" i="4" s="1"/>
  <c r="D497" i="4"/>
  <c r="C497" i="4" s="1"/>
  <c r="D390" i="4"/>
  <c r="C390" i="4" s="1"/>
  <c r="D177" i="4"/>
  <c r="C177" i="4" s="1"/>
  <c r="B715" i="17" s="1"/>
  <c r="D420" i="4"/>
  <c r="C420" i="4" s="1"/>
  <c r="D720" i="4"/>
  <c r="C720" i="4" s="1"/>
  <c r="D791" i="4"/>
  <c r="C791" i="4" s="1"/>
  <c r="D417" i="4"/>
  <c r="C417" i="4" s="1"/>
  <c r="D556" i="4"/>
  <c r="C556" i="4" s="1"/>
  <c r="D201" i="4"/>
  <c r="C201" i="4" s="1"/>
  <c r="D658" i="4"/>
  <c r="C658" i="4" s="1"/>
  <c r="D428" i="4"/>
  <c r="C428" i="4" s="1"/>
  <c r="B721" i="17" s="1"/>
  <c r="D439" i="4"/>
  <c r="C439" i="4" s="1"/>
  <c r="D708" i="4"/>
  <c r="C708" i="4" s="1"/>
  <c r="D97" i="4"/>
  <c r="C97" i="4" s="1"/>
  <c r="D124" i="4"/>
  <c r="C124" i="4" s="1"/>
  <c r="D146" i="4"/>
  <c r="C146" i="4" s="1"/>
  <c r="D742" i="4"/>
  <c r="C742" i="4" s="1"/>
  <c r="B608" i="17" s="1"/>
  <c r="D363" i="4"/>
  <c r="C363" i="4" s="1"/>
  <c r="D741" i="4"/>
  <c r="C741" i="4" s="1"/>
  <c r="B266" i="17" s="1"/>
  <c r="D416" i="4"/>
  <c r="C416" i="4" s="1"/>
  <c r="B535" i="17" s="1"/>
  <c r="D323" i="4"/>
  <c r="C323" i="4" s="1"/>
  <c r="D655" i="4"/>
  <c r="C655" i="4" s="1"/>
  <c r="D537" i="4"/>
  <c r="C537" i="4" s="1"/>
  <c r="B205" i="17" s="1"/>
  <c r="D98" i="4"/>
  <c r="C98" i="4" s="1"/>
  <c r="B105" i="17" s="1"/>
  <c r="D509" i="4"/>
  <c r="C509" i="4" s="1"/>
  <c r="D758" i="4"/>
  <c r="C758" i="4" s="1"/>
  <c r="D494" i="4"/>
  <c r="C494" i="4" s="1"/>
  <c r="B139" i="17" s="1"/>
  <c r="D502" i="4"/>
  <c r="C502" i="4" s="1"/>
  <c r="D654" i="4"/>
  <c r="C654" i="4" s="1"/>
  <c r="D17" i="4"/>
  <c r="C17" i="4" s="1"/>
  <c r="D74" i="4"/>
  <c r="C74" i="4" s="1"/>
  <c r="D700" i="4"/>
  <c r="C700" i="4" s="1"/>
  <c r="D53" i="4"/>
  <c r="C53" i="4" s="1"/>
  <c r="B80" i="17" s="1"/>
  <c r="D664" i="4"/>
  <c r="C664" i="4" s="1"/>
  <c r="D349" i="4"/>
  <c r="C349" i="4" s="1"/>
  <c r="B773" i="17" s="1"/>
  <c r="D730" i="4"/>
  <c r="C730" i="4" s="1"/>
  <c r="D579" i="4"/>
  <c r="C579" i="4" s="1"/>
  <c r="D2" i="4"/>
  <c r="C2" i="4" s="1"/>
  <c r="D745" i="4"/>
  <c r="C745" i="4" s="1"/>
  <c r="D776" i="4"/>
  <c r="C776" i="4" s="1"/>
  <c r="B526" i="17" s="1"/>
  <c r="D225" i="4"/>
  <c r="C225" i="4" s="1"/>
  <c r="D773" i="4"/>
  <c r="C773" i="4" s="1"/>
  <c r="D376" i="4"/>
  <c r="C376" i="4" s="1"/>
  <c r="D120" i="4"/>
  <c r="C120" i="4" s="1"/>
  <c r="B645" i="17" s="1"/>
  <c r="D635" i="4"/>
  <c r="C635" i="4" s="1"/>
  <c r="D786" i="4"/>
  <c r="C786" i="4" s="1"/>
  <c r="B329" i="17" s="1"/>
  <c r="D793" i="4"/>
  <c r="C793" i="4" s="1"/>
  <c r="D704" i="4"/>
  <c r="C704" i="4" s="1"/>
  <c r="D553" i="4"/>
  <c r="C553" i="4" s="1"/>
  <c r="D661" i="4"/>
  <c r="C661" i="4" s="1"/>
  <c r="D775" i="4"/>
  <c r="C775" i="4" s="1"/>
  <c r="D272" i="4"/>
  <c r="C272" i="4" s="1"/>
  <c r="D634" i="4"/>
  <c r="C634" i="4" s="1"/>
  <c r="D748" i="4"/>
  <c r="C748" i="4" s="1"/>
  <c r="D326" i="4"/>
  <c r="C326" i="4" s="1"/>
  <c r="D283" i="4"/>
  <c r="C283" i="4" s="1"/>
  <c r="B264" i="17" s="1"/>
  <c r="D521" i="4"/>
  <c r="C521" i="4" s="1"/>
  <c r="D645" i="4"/>
  <c r="C645" i="4" s="1"/>
  <c r="D705" i="4"/>
  <c r="C705" i="4" s="1"/>
  <c r="D190" i="4"/>
  <c r="C190" i="4" s="1"/>
  <c r="D128" i="4"/>
  <c r="C128" i="4" s="1"/>
  <c r="D396" i="4"/>
  <c r="C396" i="4" s="1"/>
  <c r="B463" i="17" s="1"/>
  <c r="D361" i="4"/>
  <c r="C361" i="4" s="1"/>
  <c r="B88" i="17" s="1"/>
  <c r="D665" i="4"/>
  <c r="C665" i="4" s="1"/>
  <c r="D402" i="4"/>
  <c r="C402" i="4" s="1"/>
  <c r="D299" i="4"/>
  <c r="C299" i="4" s="1"/>
  <c r="B530" i="17" s="1"/>
  <c r="D341" i="4"/>
  <c r="C341" i="4" s="1"/>
  <c r="D721" i="4"/>
  <c r="C721" i="4" s="1"/>
  <c r="D801" i="4"/>
  <c r="C801" i="4" s="1"/>
  <c r="D536" i="4"/>
  <c r="C536" i="4" s="1"/>
  <c r="D459" i="4"/>
  <c r="C459" i="4" s="1"/>
  <c r="D595" i="4"/>
  <c r="C595" i="4" s="1"/>
  <c r="D279" i="4"/>
  <c r="C279" i="4" s="1"/>
  <c r="D480" i="4"/>
  <c r="C480" i="4" s="1"/>
  <c r="D75" i="4"/>
  <c r="C75" i="4" s="1"/>
  <c r="D7" i="4"/>
  <c r="C7" i="4" s="1"/>
  <c r="B719" i="17" s="1"/>
  <c r="D507" i="4"/>
  <c r="C507" i="4" s="1"/>
  <c r="B33" i="17" s="1"/>
  <c r="D567" i="4"/>
  <c r="C567" i="4" s="1"/>
  <c r="D277" i="4"/>
  <c r="C277" i="4" s="1"/>
  <c r="D525" i="4"/>
  <c r="C525" i="4" s="1"/>
  <c r="D610" i="4"/>
  <c r="C610" i="4" s="1"/>
  <c r="D285" i="4"/>
  <c r="C285" i="4" s="1"/>
  <c r="D794" i="4"/>
  <c r="C794" i="4" s="1"/>
  <c r="D226" i="4"/>
  <c r="C226" i="4" s="1"/>
  <c r="D766" i="4"/>
  <c r="C766" i="4" s="1"/>
  <c r="B387" i="17" s="1"/>
  <c r="D36" i="4"/>
  <c r="C36" i="4" s="1"/>
  <c r="D403" i="4"/>
  <c r="C403" i="4" s="1"/>
  <c r="D714" i="4"/>
  <c r="C714" i="4" s="1"/>
  <c r="D84" i="4"/>
  <c r="C84" i="4" s="1"/>
  <c r="D539" i="4"/>
  <c r="C539" i="4" s="1"/>
  <c r="D750" i="4"/>
  <c r="C750" i="4" s="1"/>
  <c r="D576" i="4"/>
  <c r="C576" i="4" s="1"/>
  <c r="B248" i="17" s="1"/>
  <c r="D5" i="4"/>
  <c r="C5" i="4" s="1"/>
  <c r="D605" i="4"/>
  <c r="C605" i="4" s="1"/>
  <c r="D24" i="4"/>
  <c r="C24" i="4" s="1"/>
  <c r="D458" i="4"/>
  <c r="C458" i="4" s="1"/>
  <c r="D269" i="4"/>
  <c r="C269" i="4" s="1"/>
  <c r="D276" i="4"/>
  <c r="C276" i="4" s="1"/>
  <c r="D578" i="4"/>
  <c r="C578" i="4" s="1"/>
  <c r="B557" i="17" s="1"/>
  <c r="D513" i="4"/>
  <c r="C513" i="4" s="1"/>
  <c r="D650" i="4"/>
  <c r="C650" i="4" s="1"/>
  <c r="D638" i="4"/>
  <c r="C638" i="4" s="1"/>
  <c r="B700" i="17" s="1"/>
  <c r="D352" i="4"/>
  <c r="C352" i="4" s="1"/>
  <c r="D330" i="4"/>
  <c r="C330" i="4" s="1"/>
  <c r="D76" i="4"/>
  <c r="C76" i="4" s="1"/>
  <c r="D218" i="4"/>
  <c r="C218" i="4" s="1"/>
  <c r="B479" i="17" s="1"/>
  <c r="D160" i="4"/>
  <c r="C160" i="4" s="1"/>
  <c r="B83" i="17" s="1"/>
  <c r="D484" i="4"/>
  <c r="C484" i="4" s="1"/>
  <c r="D673" i="4"/>
  <c r="C673" i="4" s="1"/>
  <c r="B124" i="17" s="1"/>
  <c r="D211" i="4"/>
  <c r="C211" i="4" s="1"/>
  <c r="D301" i="4"/>
  <c r="C301" i="4" s="1"/>
  <c r="D319" i="4"/>
  <c r="C319" i="4" s="1"/>
  <c r="D8" i="4"/>
  <c r="C8" i="4" s="1"/>
  <c r="D149" i="4"/>
  <c r="C149" i="4" s="1"/>
  <c r="D718" i="4"/>
  <c r="C718" i="4" s="1"/>
  <c r="B457" i="17" s="1"/>
  <c r="D335" i="4"/>
  <c r="C335" i="4" s="1"/>
  <c r="D90" i="4"/>
  <c r="C90" i="4" s="1"/>
  <c r="D85" i="4"/>
  <c r="C85" i="4" s="1"/>
  <c r="D81" i="4"/>
  <c r="C81" i="4" s="1"/>
  <c r="D468" i="4"/>
  <c r="C468" i="4" s="1"/>
  <c r="D597" i="4"/>
  <c r="C597" i="4" s="1"/>
  <c r="D367" i="4"/>
  <c r="C367" i="4" s="1"/>
  <c r="D559" i="4"/>
  <c r="C559" i="4" s="1"/>
  <c r="D179" i="4"/>
  <c r="C179" i="4" s="1"/>
  <c r="B714" i="17" s="1"/>
  <c r="D803" i="4"/>
  <c r="C803" i="4" s="1"/>
  <c r="D300" i="4"/>
  <c r="C300" i="4" s="1"/>
  <c r="D607" i="4"/>
  <c r="C607" i="4" s="1"/>
  <c r="D764" i="4"/>
  <c r="C764" i="4" s="1"/>
  <c r="D554" i="4"/>
  <c r="C554" i="4" s="1"/>
  <c r="B313" i="17" s="1"/>
  <c r="D404" i="4"/>
  <c r="C404" i="4" s="1"/>
  <c r="D292" i="4"/>
  <c r="C292" i="4" s="1"/>
  <c r="D224" i="4"/>
  <c r="C224" i="4" s="1"/>
  <c r="D483" i="4"/>
  <c r="C483" i="4" s="1"/>
  <c r="D235" i="4"/>
  <c r="C235" i="4" s="1"/>
  <c r="D637" i="4"/>
  <c r="C637" i="4" s="1"/>
  <c r="D104" i="4"/>
  <c r="C104" i="4" s="1"/>
  <c r="B211" i="17" s="1"/>
  <c r="D807" i="4"/>
  <c r="C807" i="4" s="1"/>
  <c r="D434" i="4"/>
  <c r="C434" i="4" s="1"/>
  <c r="B549" i="17" s="1"/>
  <c r="D133" i="4"/>
  <c r="C133" i="4" s="1"/>
  <c r="D409" i="4"/>
  <c r="C409" i="4" s="1"/>
  <c r="D370" i="4"/>
  <c r="C370" i="4" s="1"/>
  <c r="D29" i="4"/>
  <c r="C29" i="4" s="1"/>
  <c r="B231" i="17" s="1"/>
  <c r="D701" i="4"/>
  <c r="C701" i="4" s="1"/>
  <c r="D719" i="4"/>
  <c r="C719" i="4" s="1"/>
  <c r="D770" i="4"/>
  <c r="C770" i="4" s="1"/>
  <c r="B185" i="17" s="1"/>
  <c r="D648" i="4"/>
  <c r="C648" i="4" s="1"/>
  <c r="D575" i="4"/>
  <c r="C575" i="4" s="1"/>
  <c r="B505" i="17" s="1"/>
  <c r="D67" i="4"/>
  <c r="C67" i="4" s="1"/>
  <c r="D542" i="4"/>
  <c r="C542" i="4" s="1"/>
  <c r="D382" i="4"/>
  <c r="C382" i="4" s="1"/>
  <c r="D572" i="4"/>
  <c r="C572" i="4" s="1"/>
  <c r="D95" i="4"/>
  <c r="C95" i="4" s="1"/>
  <c r="B702" i="17" s="1"/>
  <c r="D546" i="4"/>
  <c r="C546" i="4" s="1"/>
  <c r="B158" i="17" s="1"/>
  <c r="D228" i="4"/>
  <c r="C228" i="4" s="1"/>
  <c r="D552" i="4"/>
  <c r="C552" i="4" s="1"/>
  <c r="B441" i="17" s="1"/>
  <c r="D702" i="4"/>
  <c r="C702" i="4" s="1"/>
  <c r="D538" i="4"/>
  <c r="C538" i="4" s="1"/>
  <c r="B207" i="17" s="1"/>
  <c r="D651" i="4"/>
  <c r="C651" i="4" s="1"/>
  <c r="D362" i="4"/>
  <c r="C362" i="4" s="1"/>
  <c r="D121" i="4"/>
  <c r="C121" i="4" s="1"/>
  <c r="D530" i="4"/>
  <c r="C530" i="4" s="1"/>
  <c r="D414" i="4"/>
  <c r="C414" i="4" s="1"/>
  <c r="B22" i="17" s="1"/>
  <c r="D476" i="4"/>
  <c r="C476" i="4" s="1"/>
  <c r="D77" i="4"/>
  <c r="C77" i="4" s="1"/>
  <c r="D152" i="4"/>
  <c r="C152" i="4" s="1"/>
  <c r="D94" i="4"/>
  <c r="C94" i="4" s="1"/>
  <c r="D782" i="4"/>
  <c r="C782" i="4" s="1"/>
  <c r="B764" i="17" s="1"/>
  <c r="D694" i="4"/>
  <c r="C694" i="4" s="1"/>
  <c r="D582" i="4"/>
  <c r="C582" i="4" s="1"/>
  <c r="D545" i="4"/>
  <c r="C545" i="4" s="1"/>
  <c r="D577" i="4"/>
  <c r="C577" i="4" s="1"/>
  <c r="D685" i="4"/>
  <c r="C685" i="4" s="1"/>
  <c r="B414" i="17" s="1"/>
  <c r="D520" i="4"/>
  <c r="C520" i="4" s="1"/>
  <c r="D58" i="4"/>
  <c r="C58" i="4" s="1"/>
  <c r="D804" i="4"/>
  <c r="C804" i="4" s="1"/>
  <c r="D101" i="4"/>
  <c r="C101" i="4" s="1"/>
  <c r="D321" i="4"/>
  <c r="C321" i="4" s="1"/>
  <c r="D302" i="4"/>
  <c r="C302" i="4" s="1"/>
  <c r="D249" i="4"/>
  <c r="C249" i="4" s="1"/>
  <c r="B539" i="17" s="1"/>
  <c r="D767" i="4"/>
  <c r="C767" i="4" s="1"/>
  <c r="D117" i="4"/>
  <c r="C117" i="4" s="1"/>
  <c r="B553" i="17" s="1"/>
  <c r="D716" i="4"/>
  <c r="C716" i="4" s="1"/>
  <c r="B383" i="17" s="1"/>
  <c r="D322" i="4"/>
  <c r="C322" i="4" s="1"/>
  <c r="D444" i="4"/>
  <c r="C444" i="4" s="1"/>
  <c r="B527" i="17" s="1"/>
  <c r="D606" i="4"/>
  <c r="C606" i="4" s="1"/>
  <c r="D66" i="4"/>
  <c r="C66" i="4" s="1"/>
  <c r="B176" i="17" s="1"/>
  <c r="D668" i="4"/>
  <c r="C668" i="4" s="1"/>
  <c r="B338" i="17" s="1"/>
  <c r="D291" i="4"/>
  <c r="C291" i="4" s="1"/>
  <c r="D193" i="4"/>
  <c r="C193" i="4" s="1"/>
  <c r="B482" i="17" s="1"/>
  <c r="D258" i="4"/>
  <c r="C258" i="4" s="1"/>
  <c r="D467" i="4"/>
  <c r="C467" i="4" s="1"/>
  <c r="D412" i="4"/>
  <c r="C412" i="4" s="1"/>
  <c r="D667" i="4"/>
  <c r="C667" i="4" s="1"/>
  <c r="B625" i="17" s="1"/>
  <c r="D438" i="4"/>
  <c r="C438" i="4" s="1"/>
  <c r="D585" i="4"/>
  <c r="C585" i="4" s="1"/>
  <c r="D234" i="4"/>
  <c r="C234" i="4" s="1"/>
  <c r="D354" i="4"/>
  <c r="C354" i="4" s="1"/>
  <c r="D206" i="4"/>
  <c r="C206" i="4" s="1"/>
  <c r="D562" i="4"/>
  <c r="C562" i="4" s="1"/>
  <c r="B224" i="17" s="1"/>
  <c r="D89" i="4"/>
  <c r="C89" i="4" s="1"/>
  <c r="B256" i="17" s="1"/>
  <c r="D127" i="4"/>
  <c r="C127" i="4" s="1"/>
  <c r="D771" i="4"/>
  <c r="C771" i="4" s="1"/>
  <c r="B157" i="17" s="1"/>
  <c r="D433" i="4"/>
  <c r="C433" i="4" s="1"/>
  <c r="D252" i="4"/>
  <c r="C252" i="4" s="1"/>
  <c r="D250" i="4"/>
  <c r="C250" i="4" s="1"/>
  <c r="D46" i="4"/>
  <c r="C46" i="4" s="1"/>
  <c r="B779" i="17" s="1"/>
  <c r="D680" i="4"/>
  <c r="C680" i="4" s="1"/>
  <c r="D353" i="4"/>
  <c r="C353" i="4" s="1"/>
  <c r="B437" i="17" s="1"/>
  <c r="D563" i="4"/>
  <c r="C563" i="4" s="1"/>
  <c r="B160" i="17" s="1"/>
  <c r="D672" i="4"/>
  <c r="C672" i="4" s="1"/>
  <c r="B131" i="17" s="1"/>
  <c r="D456" i="4"/>
  <c r="C456" i="4" s="1"/>
  <c r="D679" i="4"/>
  <c r="C679" i="4" s="1"/>
  <c r="B516" i="17" s="1"/>
  <c r="D59" i="4"/>
  <c r="C59" i="4" s="1"/>
  <c r="B806" i="17" s="1"/>
  <c r="D440" i="4"/>
  <c r="C440" i="4" s="1"/>
  <c r="B272" i="17" s="1"/>
  <c r="D99" i="4"/>
  <c r="C99" i="4" s="1"/>
  <c r="B336" i="17" s="1"/>
  <c r="D422" i="4"/>
  <c r="C422" i="4" s="1"/>
  <c r="B659" i="17" s="1"/>
  <c r="D203" i="4"/>
  <c r="C203" i="4" s="1"/>
  <c r="B478" i="17" s="1"/>
  <c r="D147" i="4"/>
  <c r="C147" i="4" s="1"/>
  <c r="D449" i="4"/>
  <c r="C449" i="4" s="1"/>
  <c r="B406" i="17" s="1"/>
  <c r="D688" i="4"/>
  <c r="C688" i="4" s="1"/>
  <c r="D558" i="4"/>
  <c r="C558" i="4" s="1"/>
  <c r="D427" i="4"/>
  <c r="C427" i="4" s="1"/>
  <c r="D725" i="4"/>
  <c r="C725" i="4" s="1"/>
  <c r="D738" i="4"/>
  <c r="C738" i="4" s="1"/>
  <c r="D9" i="4"/>
  <c r="C9" i="4" s="1"/>
  <c r="D328" i="4"/>
  <c r="C328" i="4" s="1"/>
  <c r="D421" i="4"/>
  <c r="C421" i="4" s="1"/>
  <c r="D560" i="4"/>
  <c r="C560" i="4" s="1"/>
  <c r="D683" i="4"/>
  <c r="C683" i="4" s="1"/>
  <c r="B119" i="17" s="1"/>
  <c r="D357" i="4"/>
  <c r="C357" i="4" s="1"/>
  <c r="D407" i="4"/>
  <c r="C407" i="4" s="1"/>
  <c r="D623" i="4"/>
  <c r="C623" i="4" s="1"/>
  <c r="D25" i="4"/>
  <c r="C25" i="4" s="1"/>
  <c r="B515" i="17" s="1"/>
  <c r="D561" i="4"/>
  <c r="C561" i="4" s="1"/>
  <c r="B225" i="17" s="1"/>
  <c r="D167" i="4"/>
  <c r="C167" i="4" s="1"/>
  <c r="D260" i="4"/>
  <c r="C260" i="4" s="1"/>
  <c r="D331" i="4"/>
  <c r="C331" i="4" s="1"/>
  <c r="D633" i="4"/>
  <c r="C633" i="4" s="1"/>
  <c r="B2" i="17" s="1"/>
  <c r="D503" i="4"/>
  <c r="C503" i="4" s="1"/>
  <c r="B458" i="17" s="1"/>
  <c r="D746" i="4"/>
  <c r="C746" i="4" s="1"/>
  <c r="D308" i="4"/>
  <c r="C308" i="4" s="1"/>
  <c r="B706" i="17" s="1"/>
  <c r="D106" i="4"/>
  <c r="C106" i="4" s="1"/>
  <c r="B712" i="17" s="1"/>
  <c r="D800" i="4"/>
  <c r="C800" i="4" s="1"/>
  <c r="B795" i="17" s="1"/>
  <c r="D325" i="4"/>
  <c r="C325" i="4" s="1"/>
  <c r="B762" i="17" s="1"/>
  <c r="D644" i="4"/>
  <c r="C644" i="4" s="1"/>
  <c r="D388" i="4"/>
  <c r="C388" i="4" s="1"/>
  <c r="B254" i="17" s="1"/>
  <c r="D581" i="4"/>
  <c r="C581" i="4" s="1"/>
  <c r="D163" i="4"/>
  <c r="C163" i="4" s="1"/>
  <c r="D550" i="4"/>
  <c r="C550" i="4" s="1"/>
  <c r="D727" i="4"/>
  <c r="C727" i="4" s="1"/>
  <c r="D282" i="4"/>
  <c r="C282" i="4" s="1"/>
  <c r="B619" i="17" s="1"/>
  <c r="D472" i="4"/>
  <c r="C472" i="4" s="1"/>
  <c r="D93" i="4"/>
  <c r="C93" i="4" s="1"/>
  <c r="D511" i="4"/>
  <c r="C511" i="4" s="1"/>
  <c r="D491" i="4"/>
  <c r="C491" i="4" s="1"/>
  <c r="B280" i="17" s="1"/>
  <c r="D91" i="4"/>
  <c r="C91" i="4" s="1"/>
  <c r="B233" i="17" s="1"/>
  <c r="D12" i="4"/>
  <c r="C12" i="4" s="1"/>
  <c r="D27" i="4"/>
  <c r="C27" i="4" s="1"/>
  <c r="B308" i="17" s="1"/>
  <c r="D123" i="4"/>
  <c r="C123" i="4" s="1"/>
  <c r="D122" i="4"/>
  <c r="C122" i="4" s="1"/>
  <c r="B328" i="17" s="1"/>
  <c r="D659" i="4"/>
  <c r="C659" i="4" s="1"/>
  <c r="B195" i="17" s="1"/>
  <c r="D196" i="4"/>
  <c r="C196" i="4" s="1"/>
  <c r="B365" i="17" s="1"/>
  <c r="D42" i="4"/>
  <c r="C42" i="4" s="1"/>
  <c r="B270" i="17" s="1"/>
  <c r="D348" i="4"/>
  <c r="C348" i="4" s="1"/>
  <c r="D343" i="4"/>
  <c r="C343" i="4" s="1"/>
  <c r="D151" i="4"/>
  <c r="C151" i="4" s="1"/>
  <c r="B548" i="17" s="1"/>
  <c r="D405" i="4"/>
  <c r="C405" i="4" s="1"/>
  <c r="B784" i="17" s="1"/>
  <c r="D186" i="4"/>
  <c r="C186" i="4" s="1"/>
  <c r="D49" i="4"/>
  <c r="C49" i="4" s="1"/>
  <c r="B390" i="17" s="1"/>
  <c r="D379" i="4"/>
  <c r="C379" i="4" s="1"/>
  <c r="D760" i="4"/>
  <c r="C760" i="4" s="1"/>
  <c r="B386" i="17" s="1"/>
  <c r="D737" i="4"/>
  <c r="C737" i="4" s="1"/>
  <c r="B682" i="17" s="1"/>
  <c r="D753" i="4"/>
  <c r="C753" i="4" s="1"/>
  <c r="B35" i="17" s="1"/>
  <c r="D222" i="4"/>
  <c r="C222" i="4" s="1"/>
  <c r="D275" i="4"/>
  <c r="C275" i="4" s="1"/>
  <c r="D528" i="4"/>
  <c r="C528" i="4" s="1"/>
  <c r="D631" i="4"/>
  <c r="C631" i="4" s="1"/>
  <c r="B480" i="17" s="1"/>
  <c r="D351" i="4"/>
  <c r="C351" i="4" s="1"/>
  <c r="D600" i="4"/>
  <c r="C600" i="4" s="1"/>
  <c r="D88" i="4"/>
  <c r="C88" i="4" s="1"/>
  <c r="B624" i="17" s="1"/>
  <c r="D442" i="4"/>
  <c r="C442" i="4" s="1"/>
  <c r="D270" i="4"/>
  <c r="C270" i="4" s="1"/>
  <c r="B52" i="17" s="1"/>
  <c r="D195" i="4"/>
  <c r="C195" i="4" s="1"/>
  <c r="D736" i="4"/>
  <c r="C736" i="4" s="1"/>
  <c r="D148" i="4"/>
  <c r="C148" i="4" s="1"/>
  <c r="D377" i="4"/>
  <c r="C377" i="4" s="1"/>
  <c r="B432" i="17" s="1"/>
  <c r="D601" i="4"/>
  <c r="C601" i="4" s="1"/>
  <c r="B688" i="17" s="1"/>
  <c r="D604" i="4"/>
  <c r="C604" i="4" s="1"/>
  <c r="B774" i="17" s="1"/>
  <c r="D401" i="4"/>
  <c r="C401" i="4" s="1"/>
  <c r="D356" i="4"/>
  <c r="C356" i="4" s="1"/>
  <c r="B727" i="17" s="1"/>
  <c r="D154" i="4"/>
  <c r="C154" i="4" s="1"/>
  <c r="B473" i="17" s="1"/>
  <c r="D387" i="4"/>
  <c r="C387" i="4" s="1"/>
  <c r="D43" i="4"/>
  <c r="C43" i="4" s="1"/>
  <c r="B525" i="17" s="1"/>
  <c r="D189" i="4"/>
  <c r="C189" i="4" s="1"/>
  <c r="B566" i="17" s="1"/>
  <c r="D230" i="4"/>
  <c r="C230" i="4" s="1"/>
  <c r="D703" i="4"/>
  <c r="C703" i="4" s="1"/>
  <c r="D159" i="4"/>
  <c r="C159" i="4" s="1"/>
  <c r="D287" i="4"/>
  <c r="C287" i="4" s="1"/>
  <c r="D142" i="4"/>
  <c r="C142" i="4" s="1"/>
  <c r="B314" i="17" s="1"/>
  <c r="D522" i="4"/>
  <c r="C522" i="4" s="1"/>
  <c r="B732" i="17" s="1"/>
  <c r="D598" i="4"/>
  <c r="C598" i="4" s="1"/>
  <c r="B626" i="17" s="1"/>
  <c r="D286" i="4"/>
  <c r="C286" i="4" s="1"/>
  <c r="B635" i="17" s="1"/>
  <c r="D310" i="4"/>
  <c r="C310" i="4" s="1"/>
  <c r="B455" i="17" s="1"/>
  <c r="D722" i="4"/>
  <c r="C722" i="4" s="1"/>
  <c r="D139" i="4"/>
  <c r="C139" i="4" s="1"/>
  <c r="D778" i="4"/>
  <c r="C778" i="4" s="1"/>
  <c r="B318" i="17" s="1"/>
  <c r="D194" i="4"/>
  <c r="C194" i="4" s="1"/>
  <c r="D100" i="4"/>
  <c r="C100" i="4" s="1"/>
  <c r="B20" i="17" s="1"/>
  <c r="D611" i="4"/>
  <c r="C611" i="4" s="1"/>
  <c r="B4" i="17" s="1"/>
  <c r="D510" i="4"/>
  <c r="C510" i="4" s="1"/>
  <c r="B531" i="17" s="1"/>
  <c r="D555" i="4"/>
  <c r="C555" i="4" s="1"/>
  <c r="D788" i="4"/>
  <c r="C788" i="4" s="1"/>
  <c r="D39" i="4"/>
  <c r="C39" i="4" s="1"/>
  <c r="B46" i="17" s="1"/>
  <c r="D383" i="4"/>
  <c r="C383" i="4" s="1"/>
  <c r="B125" i="17" s="1"/>
  <c r="D496" i="4"/>
  <c r="C496" i="4" s="1"/>
  <c r="D488" i="4"/>
  <c r="C488" i="4" s="1"/>
  <c r="D137" i="4"/>
  <c r="C137" i="4" s="1"/>
  <c r="D493" i="4"/>
  <c r="C493" i="4" s="1"/>
  <c r="B361" i="17" s="1"/>
  <c r="D790" i="4"/>
  <c r="C790" i="4" s="1"/>
  <c r="B347" i="17" s="1"/>
  <c r="D712" i="4"/>
  <c r="C712" i="4" s="1"/>
  <c r="B337" i="17" s="1"/>
  <c r="D713" i="4"/>
  <c r="C713" i="4" s="1"/>
  <c r="D731" i="4"/>
  <c r="C731" i="4" s="1"/>
  <c r="B407" i="17" s="1"/>
  <c r="D108" i="4"/>
  <c r="C108" i="4" s="1"/>
  <c r="B436" i="17" s="1"/>
  <c r="D237" i="4"/>
  <c r="C237" i="4" s="1"/>
  <c r="B431" i="17" s="1"/>
  <c r="D541" i="4"/>
  <c r="C541" i="4" s="1"/>
  <c r="D447" i="4"/>
  <c r="C447" i="4" s="1"/>
  <c r="D288" i="4"/>
  <c r="C288" i="4" s="1"/>
  <c r="B86" i="17" s="1"/>
  <c r="D266" i="4"/>
  <c r="C266" i="4" s="1"/>
  <c r="D508" i="4"/>
  <c r="C508" i="4" s="1"/>
  <c r="B34" i="17" s="1"/>
  <c r="D244" i="4"/>
  <c r="C244" i="4" s="1"/>
  <c r="B260" i="17" s="1"/>
  <c r="D415" i="4"/>
  <c r="C415" i="4" s="1"/>
  <c r="D740" i="4"/>
  <c r="C740" i="4" s="1"/>
  <c r="B598" i="17" l="1"/>
  <c r="B206" i="17"/>
  <c r="B179" i="17"/>
  <c r="B92" i="17"/>
  <c r="B494" i="17"/>
  <c r="B91" i="17"/>
  <c r="B459" i="17"/>
  <c r="B59" i="17"/>
  <c r="B496" i="17"/>
  <c r="B554" i="17"/>
  <c r="B736" i="17"/>
  <c r="B196" i="17"/>
  <c r="B472" i="17"/>
  <c r="B793" i="17"/>
  <c r="B502" i="17"/>
  <c r="B379" i="17"/>
  <c r="B67" i="17"/>
  <c r="B790" i="17"/>
  <c r="B675" i="17"/>
  <c r="B36" i="17"/>
  <c r="B281" i="17"/>
  <c r="B288" i="17"/>
  <c r="B194" i="17"/>
  <c r="B5" i="17"/>
  <c r="B95" i="17"/>
  <c r="B689" i="17"/>
  <c r="B356" i="17"/>
  <c r="B777" i="17"/>
  <c r="B301" i="17"/>
  <c r="B514" i="17"/>
  <c r="B322" i="17"/>
  <c r="B606" i="17"/>
  <c r="B110" i="17"/>
  <c r="B746" i="17"/>
  <c r="B798" i="17"/>
  <c r="B60" i="17"/>
  <c r="B242" i="17"/>
  <c r="B218" i="17"/>
  <c r="B152" i="17"/>
  <c r="B629" i="17"/>
  <c r="B742" i="17"/>
  <c r="B106" i="17"/>
  <c r="B25" i="17"/>
  <c r="B198" i="17"/>
  <c r="B738" i="17"/>
  <c r="B137" i="17"/>
  <c r="B731" i="17"/>
  <c r="B785" i="17"/>
  <c r="B578" i="17"/>
  <c r="B343" i="17"/>
  <c r="B43" i="17"/>
  <c r="B556" i="17"/>
  <c r="B39" i="17"/>
  <c r="B633" i="17"/>
  <c r="B466" i="17"/>
  <c r="B411" i="17"/>
  <c r="B661" i="17"/>
  <c r="B203" i="17"/>
  <c r="B623" i="17"/>
  <c r="B142" i="17"/>
  <c r="B377" i="17"/>
  <c r="B600" i="17"/>
  <c r="B299" i="17"/>
  <c r="B603" i="17"/>
  <c r="B804" i="17"/>
  <c r="B468" i="17"/>
  <c r="B38" i="17"/>
  <c r="B747" i="17"/>
  <c r="B324" i="17"/>
  <c r="B560" i="17"/>
  <c r="B369" i="17"/>
  <c r="B294" i="17"/>
  <c r="B265" i="17"/>
  <c r="B253" i="17"/>
  <c r="B728" i="17"/>
  <c r="B370" i="17"/>
  <c r="B191" i="17"/>
  <c r="B291" i="17"/>
  <c r="B510" i="17"/>
  <c r="B64" i="17"/>
  <c r="B476" i="17"/>
  <c r="B737" i="17"/>
  <c r="B40" i="17"/>
  <c r="B168" i="17"/>
  <c r="B591" i="17"/>
  <c r="B504" i="17"/>
  <c r="B428" i="17"/>
  <c r="B789" i="17"/>
  <c r="B778" i="17"/>
  <c r="B573" i="17"/>
  <c r="B791" i="17"/>
  <c r="B657" i="17"/>
  <c r="B474" i="17"/>
  <c r="B725" i="17"/>
  <c r="B140" i="17"/>
  <c r="B668" i="17"/>
  <c r="B649" i="17"/>
  <c r="B805" i="17"/>
  <c r="B182" i="17"/>
  <c r="B26" i="17"/>
  <c r="B269" i="17"/>
  <c r="B245" i="17"/>
  <c r="B403" i="17"/>
  <c r="B7" i="17"/>
  <c r="B212" i="17"/>
  <c r="B316" i="17"/>
  <c r="B391" i="17"/>
  <c r="B340" i="17"/>
  <c r="B509" i="17"/>
  <c r="B215" i="17"/>
  <c r="B279" i="17"/>
  <c r="B161" i="17"/>
  <c r="B691" i="17"/>
  <c r="B143" i="17"/>
  <c r="B561" i="17"/>
  <c r="B133" i="17"/>
  <c r="B716" i="17"/>
  <c r="B335" i="17"/>
  <c r="B756" i="17"/>
  <c r="B685" i="17"/>
  <c r="B440" i="17"/>
  <c r="B234" i="17"/>
  <c r="B446" i="17"/>
  <c r="B146" i="17"/>
  <c r="B486" i="17"/>
  <c r="B757" i="17"/>
  <c r="B221" i="17"/>
  <c r="B16" i="17"/>
  <c r="B617" i="17"/>
  <c r="B491" i="17"/>
  <c r="B575" i="17"/>
  <c r="B21" i="17"/>
  <c r="B65" i="17"/>
  <c r="B51" i="17"/>
  <c r="B201" i="17"/>
  <c r="B604" i="17"/>
  <c r="B271" i="17"/>
  <c r="B512" i="17"/>
  <c r="B572" i="17"/>
  <c r="B529" i="17"/>
  <c r="B541" i="17"/>
  <c r="B166" i="17"/>
  <c r="B305" i="17"/>
  <c r="B31" i="17"/>
  <c r="B544" i="17"/>
  <c r="B540" i="17"/>
  <c r="B651" i="17"/>
  <c r="B210" i="17"/>
  <c r="B374" i="17"/>
  <c r="B581" i="17"/>
  <c r="B283" i="17"/>
  <c r="B333" i="17"/>
  <c r="B460" i="17"/>
  <c r="B745" i="17"/>
  <c r="B412" i="17"/>
  <c r="B165" i="17"/>
  <c r="B292" i="17"/>
  <c r="B602" i="17"/>
  <c r="B506" i="17"/>
  <c r="B545" i="17"/>
  <c r="B639" i="17"/>
  <c r="B684" i="17"/>
  <c r="B122" i="17"/>
  <c r="B576" i="17"/>
  <c r="B132" i="17"/>
  <c r="B230" i="17"/>
  <c r="B521" i="17"/>
  <c r="B650" i="17"/>
  <c r="B637" i="17"/>
  <c r="B170" i="17"/>
  <c r="B222" i="17"/>
  <c r="B748" i="17"/>
  <c r="B267" i="17"/>
  <c r="B117" i="17"/>
  <c r="B208" i="17"/>
  <c r="B276" i="17"/>
  <c r="B534" i="17"/>
  <c r="B364" i="17"/>
  <c r="B216" i="17"/>
  <c r="B164" i="17"/>
  <c r="B382" i="17"/>
  <c r="B163" i="17"/>
  <c r="B417" i="17"/>
  <c r="B467" i="17"/>
  <c r="B162" i="17"/>
  <c r="B286" i="17"/>
  <c r="B801" i="17"/>
  <c r="B249" i="17"/>
  <c r="B647" i="17"/>
  <c r="B53" i="17"/>
  <c r="B660" i="17"/>
  <c r="B263" i="17"/>
  <c r="B319" i="17"/>
  <c r="B559" i="17"/>
  <c r="B366" i="17"/>
  <c r="B309" i="17"/>
  <c r="B808" i="17"/>
  <c r="B427" i="17"/>
  <c r="B503" i="17"/>
  <c r="B148" i="17"/>
  <c r="B679" i="17"/>
  <c r="B580" i="17"/>
  <c r="B634" i="17"/>
  <c r="B550" i="17"/>
  <c r="B150" i="17"/>
  <c r="B523" i="17"/>
  <c r="B82" i="17"/>
  <c r="B595" i="17"/>
  <c r="B8" i="17"/>
  <c r="B454" i="17"/>
  <c r="B381" i="17"/>
  <c r="B306" i="17"/>
  <c r="B500" i="17"/>
  <c r="B277" i="17"/>
  <c r="B402" i="17"/>
  <c r="B456" i="17"/>
  <c r="B442" i="17"/>
  <c r="B697" i="17"/>
  <c r="B368" i="17"/>
  <c r="B574" i="17"/>
  <c r="B200" i="17"/>
  <c r="B694" i="17"/>
  <c r="B169" i="17"/>
  <c r="B615" i="17"/>
  <c r="B239" i="17"/>
  <c r="B667" i="17"/>
  <c r="B330" i="17"/>
  <c r="B584" i="17"/>
  <c r="B71" i="17"/>
  <c r="B484" i="17"/>
  <c r="B408" i="17"/>
  <c r="B609" i="17"/>
  <c r="B638" i="17"/>
  <c r="B99" i="17"/>
  <c r="B11" i="17"/>
  <c r="B452" i="17"/>
  <c r="B315" i="17"/>
  <c r="B508" i="17"/>
  <c r="B422" i="17"/>
  <c r="B616" i="17"/>
  <c r="B755" i="17"/>
  <c r="B358" i="17"/>
  <c r="B372" i="17"/>
  <c r="B355" i="17"/>
  <c r="B579" i="17"/>
  <c r="B590" i="17"/>
  <c r="B348" i="17"/>
  <c r="B435" i="17"/>
  <c r="B443" i="17"/>
  <c r="B404" i="17"/>
  <c r="B12" i="17"/>
  <c r="B410" i="17"/>
  <c r="B489" i="17"/>
  <c r="B29" i="17"/>
  <c r="B197" i="17"/>
  <c r="B776" i="17"/>
  <c r="B262" i="17"/>
  <c r="B699" i="17"/>
  <c r="B304" i="17"/>
  <c r="B78" i="17"/>
  <c r="B375" i="17"/>
  <c r="B236" i="17"/>
  <c r="B641" i="17"/>
  <c r="B27" i="17"/>
  <c r="B24" i="17"/>
  <c r="B235" i="17"/>
  <c r="B101" i="17"/>
  <c r="B293" i="17"/>
  <c r="B611" i="17"/>
  <c r="B310" i="17"/>
  <c r="B311" i="17"/>
  <c r="B546" i="17"/>
  <c r="B613" i="17"/>
  <c r="B522" i="17"/>
  <c r="B475" i="17"/>
  <c r="B788" i="17"/>
  <c r="B749" i="17"/>
  <c r="B317" i="17"/>
  <c r="B708" i="17"/>
  <c r="B740" i="17"/>
  <c r="B241" i="17"/>
  <c r="B722" i="17"/>
  <c r="B285" i="17"/>
  <c r="B681" i="17"/>
  <c r="B769" i="17"/>
  <c r="B642" i="17"/>
  <c r="B783" i="17"/>
  <c r="B665" i="17"/>
  <c r="B217" i="17"/>
  <c r="B351" i="17"/>
  <c r="B448" i="17"/>
  <c r="B430" i="17"/>
  <c r="B111" i="17"/>
  <c r="B326" i="17"/>
  <c r="B66" i="17"/>
  <c r="B470" i="17"/>
  <c r="B159" i="17"/>
  <c r="B520" i="17"/>
  <c r="B193" i="17"/>
  <c r="B68" i="17"/>
  <c r="B290" i="17"/>
  <c r="B423" i="17"/>
  <c r="B490" i="17"/>
  <c r="B363" i="17"/>
  <c r="B121" i="17"/>
  <c r="B419" i="17"/>
  <c r="B589" i="17"/>
  <c r="B126" i="17"/>
  <c r="B695" i="17"/>
  <c r="B331" i="17"/>
  <c r="B413" i="17"/>
  <c r="B532" i="17"/>
  <c r="B733" i="17"/>
  <c r="B734" i="17"/>
  <c r="B605" i="17"/>
  <c r="B113" i="17"/>
  <c r="B601" i="17"/>
  <c r="B631" i="17"/>
  <c r="B259" i="17"/>
  <c r="B18" i="17"/>
  <c r="B112" i="17"/>
  <c r="B302" i="17"/>
  <c r="B90" i="17"/>
  <c r="B421" i="17"/>
  <c r="B680" i="17"/>
  <c r="B771" i="17"/>
  <c r="B570" i="17"/>
  <c r="B147" i="17"/>
  <c r="B173" i="17"/>
  <c r="B630" i="17"/>
  <c r="B127" i="17"/>
  <c r="B596" i="17"/>
  <c r="B672" i="17"/>
  <c r="B28" i="17"/>
  <c r="B350" i="17"/>
  <c r="B495" i="17"/>
  <c r="B643" i="17"/>
  <c r="B644" i="17"/>
  <c r="B79" i="17"/>
  <c r="B587" i="17"/>
  <c r="B439" i="17"/>
  <c r="B100" i="17"/>
  <c r="B50" i="17"/>
  <c r="B282" i="17"/>
  <c r="B334" i="17"/>
  <c r="B652" i="17"/>
  <c r="B186" i="17"/>
  <c r="B594" i="17"/>
  <c r="B184" i="17"/>
  <c r="B429" i="17"/>
  <c r="B298" i="17"/>
  <c r="B76" i="17"/>
  <c r="B190" i="17"/>
  <c r="B244" i="17"/>
  <c r="B103" i="17"/>
  <c r="B673" i="17"/>
  <c r="B614" i="17"/>
  <c r="B188" i="17"/>
  <c r="B564" i="17"/>
  <c r="B536" i="17"/>
  <c r="B229" i="17"/>
  <c r="B3" i="17"/>
  <c r="B388" i="17"/>
  <c r="B341" i="17"/>
  <c r="B344" i="17"/>
  <c r="B63" i="17"/>
  <c r="B307" i="17"/>
  <c r="B434" i="17"/>
  <c r="B597" i="17"/>
  <c r="B354" i="17"/>
  <c r="B323" i="17"/>
  <c r="B209" i="17"/>
  <c r="B85" i="17"/>
  <c r="B104" i="17"/>
  <c r="B49" i="17"/>
  <c r="B296" i="17"/>
  <c r="B37" i="17"/>
  <c r="B6" i="17"/>
  <c r="B775" i="17"/>
  <c r="B251" i="17"/>
  <c r="B485" i="17"/>
  <c r="B487" i="17"/>
  <c r="B483" i="17"/>
  <c r="B274" i="17"/>
  <c r="B255" i="17"/>
  <c r="B44" i="17"/>
  <c r="B204" i="17"/>
  <c r="B48" i="17"/>
  <c r="B766" i="17"/>
  <c r="B760" i="17"/>
  <c r="B247" i="17"/>
  <c r="B141" i="17"/>
  <c r="B153" i="17"/>
  <c r="B588" i="17"/>
  <c r="B19" i="17"/>
  <c r="B782" i="17"/>
  <c r="B517" i="17"/>
  <c r="B220" i="17"/>
  <c r="B711" i="17"/>
  <c r="B284" i="17"/>
  <c r="B138" i="17"/>
  <c r="B96" i="17"/>
  <c r="B73" i="17"/>
  <c r="B704" i="17"/>
  <c r="B538" i="17"/>
  <c r="B17" i="17"/>
  <c r="B120" i="17"/>
  <c r="B610" i="17"/>
  <c r="B753" i="17"/>
  <c r="B707" i="17"/>
  <c r="B321" i="17"/>
  <c r="B405" i="17"/>
  <c r="B558" i="17"/>
  <c r="B238" i="17"/>
  <c r="B258" i="17"/>
  <c r="B58" i="17"/>
  <c r="B237" i="17"/>
  <c r="B178" i="17"/>
  <c r="B620" i="17"/>
  <c r="B42" i="17"/>
  <c r="B488" i="17"/>
  <c r="B357" i="17"/>
  <c r="B303" i="17"/>
  <c r="B447" i="17"/>
  <c r="B705" i="17"/>
  <c r="B568" i="17"/>
  <c r="B498" i="17"/>
  <c r="B628" i="17"/>
  <c r="B752" i="17"/>
  <c r="B371" i="17"/>
  <c r="B144" i="17"/>
  <c r="B55" i="17"/>
  <c r="B300" i="17"/>
  <c r="B787" i="17"/>
  <c r="B686" i="17"/>
  <c r="B128" i="17"/>
  <c r="B621" i="17"/>
  <c r="B450" i="17"/>
  <c r="B45" i="17"/>
  <c r="B513" i="17"/>
  <c r="B469" i="17"/>
  <c r="B654" i="17"/>
  <c r="B250" i="17"/>
  <c r="B189" i="17"/>
  <c r="B807" i="17"/>
  <c r="B678" i="17"/>
  <c r="B612" i="17"/>
  <c r="B562" i="17"/>
  <c r="B167" i="17"/>
  <c r="B618" i="17"/>
  <c r="B389" i="17"/>
  <c r="B396" i="17"/>
  <c r="B713" i="17"/>
  <c r="B497" i="17"/>
  <c r="B145" i="17"/>
  <c r="B537" i="17"/>
  <c r="B187" i="17"/>
  <c r="B54" i="17"/>
  <c r="B767" i="17"/>
  <c r="B174" i="17"/>
  <c r="B803" i="17"/>
  <c r="B730" i="17"/>
  <c r="B287" i="17"/>
  <c r="B670" i="17"/>
  <c r="B683" i="17"/>
  <c r="B107" i="17"/>
  <c r="B149" i="17"/>
  <c r="B658" i="17"/>
  <c r="B94" i="17"/>
  <c r="B786" i="17"/>
  <c r="B325" i="17"/>
  <c r="B261" i="17"/>
  <c r="B401" i="17"/>
  <c r="B81" i="17"/>
  <c r="B155" i="17"/>
  <c r="B183" i="17"/>
  <c r="B392" i="17"/>
  <c r="B342" i="17"/>
  <c r="B729" i="17"/>
  <c r="B507" i="17"/>
  <c r="B415" i="17"/>
  <c r="B134" i="17"/>
  <c r="B175" i="17"/>
  <c r="B360" i="17"/>
  <c r="B61" i="17"/>
  <c r="B582" i="17"/>
  <c r="B415" i="4"/>
  <c r="B508" i="4"/>
  <c r="B288" i="4"/>
  <c r="B541" i="4"/>
  <c r="B108" i="4"/>
  <c r="B713" i="4"/>
  <c r="B712" i="4"/>
  <c r="B790" i="4"/>
  <c r="B137" i="4"/>
  <c r="B496" i="4"/>
  <c r="B39" i="4"/>
  <c r="B555" i="4"/>
  <c r="B611" i="4"/>
  <c r="B194" i="4"/>
  <c r="B139" i="4"/>
  <c r="B310" i="4"/>
  <c r="B598" i="4"/>
  <c r="B142" i="4"/>
  <c r="B159" i="4"/>
  <c r="B230" i="4"/>
  <c r="B43" i="4"/>
  <c r="B154" i="4"/>
  <c r="B401" i="4"/>
  <c r="B601" i="4"/>
  <c r="B148" i="4"/>
  <c r="B195" i="4"/>
  <c r="B442" i="4"/>
  <c r="B600" i="4"/>
  <c r="B631" i="4"/>
  <c r="B275" i="4"/>
  <c r="B753" i="4"/>
  <c r="B760" i="4"/>
  <c r="B49" i="4"/>
  <c r="B405" i="4"/>
  <c r="B343" i="4"/>
  <c r="B42" i="4"/>
  <c r="B659" i="4"/>
  <c r="B123" i="4"/>
  <c r="B12" i="4"/>
  <c r="B511" i="4"/>
  <c r="B93" i="4"/>
  <c r="B282" i="4"/>
  <c r="B550" i="4"/>
  <c r="B581" i="4"/>
  <c r="B644" i="4"/>
  <c r="B106" i="4"/>
  <c r="B746" i="4"/>
  <c r="B633" i="4"/>
  <c r="B331" i="4"/>
  <c r="B167" i="4"/>
  <c r="B25" i="4"/>
  <c r="B407" i="4"/>
  <c r="B683" i="4"/>
  <c r="B421" i="4"/>
  <c r="B9" i="4"/>
  <c r="B725" i="4"/>
  <c r="B558" i="4"/>
  <c r="B449" i="4"/>
  <c r="B203" i="4"/>
  <c r="B99" i="4"/>
  <c r="B59" i="4"/>
  <c r="B456" i="4"/>
  <c r="B353" i="4"/>
  <c r="B46" i="4"/>
  <c r="B252" i="4"/>
  <c r="B127" i="4"/>
  <c r="B562" i="4"/>
  <c r="B354" i="4"/>
  <c r="B585" i="4"/>
  <c r="B667" i="4"/>
  <c r="B467" i="4"/>
  <c r="B193" i="4"/>
  <c r="B668" i="4"/>
  <c r="B66" i="4"/>
  <c r="B444" i="4"/>
  <c r="B716" i="4"/>
  <c r="B767" i="4"/>
  <c r="B302" i="4"/>
  <c r="B101" i="4"/>
  <c r="B58" i="4"/>
  <c r="B685" i="4"/>
  <c r="B545" i="4"/>
  <c r="B694" i="4"/>
  <c r="B94" i="4"/>
  <c r="B77" i="4"/>
  <c r="B414" i="4"/>
  <c r="B362" i="4"/>
  <c r="B538" i="4"/>
  <c r="B552" i="4"/>
  <c r="B546" i="4"/>
  <c r="B572" i="4"/>
  <c r="B542" i="4"/>
  <c r="B575" i="4"/>
  <c r="B770" i="4"/>
  <c r="B701" i="4"/>
  <c r="B370" i="4"/>
  <c r="B133" i="4"/>
  <c r="B104" i="4"/>
  <c r="B483" i="4"/>
  <c r="B292" i="4"/>
  <c r="B554" i="4"/>
  <c r="B607" i="4"/>
  <c r="B803" i="4"/>
  <c r="B179" i="4"/>
  <c r="B367" i="4"/>
  <c r="B468" i="4"/>
  <c r="B85" i="4"/>
  <c r="B335" i="4"/>
  <c r="B149" i="4"/>
  <c r="B319" i="4"/>
  <c r="B211" i="4"/>
  <c r="B484" i="4"/>
  <c r="B218" i="4"/>
  <c r="B330" i="4"/>
  <c r="B638" i="4"/>
  <c r="B650" i="4"/>
  <c r="B578" i="4"/>
  <c r="B458" i="4"/>
  <c r="B24" i="4"/>
  <c r="B5" i="4"/>
  <c r="B750" i="4"/>
  <c r="B84" i="4"/>
  <c r="B403" i="4"/>
  <c r="B766" i="4"/>
  <c r="B794" i="4"/>
  <c r="B610" i="4"/>
  <c r="B277" i="4"/>
  <c r="B507" i="4"/>
  <c r="B7" i="4"/>
  <c r="B480" i="4"/>
  <c r="B595" i="4"/>
  <c r="B801" i="4"/>
  <c r="B341" i="4"/>
  <c r="B402" i="4"/>
  <c r="B361" i="4"/>
  <c r="B128" i="4"/>
  <c r="B705" i="4"/>
  <c r="B645" i="4"/>
  <c r="B283" i="4"/>
  <c r="B748" i="4"/>
  <c r="B272" i="4"/>
  <c r="B661" i="4"/>
  <c r="B704" i="4"/>
  <c r="B786" i="4"/>
  <c r="B120" i="4"/>
  <c r="B773" i="4"/>
  <c r="B776" i="4"/>
  <c r="B2" i="4"/>
  <c r="B579" i="4"/>
  <c r="B664" i="4"/>
  <c r="B700" i="4"/>
  <c r="B654" i="4"/>
  <c r="B494" i="4"/>
  <c r="B509" i="4"/>
  <c r="B537" i="4"/>
  <c r="B323" i="4"/>
  <c r="B741" i="4"/>
  <c r="B742" i="4"/>
  <c r="B124" i="4"/>
  <c r="B708" i="4"/>
  <c r="B428" i="4"/>
  <c r="B201" i="4"/>
  <c r="B417" i="4"/>
  <c r="B720" i="4"/>
  <c r="B177" i="4"/>
  <c r="B497" i="4"/>
  <c r="B306" i="4"/>
  <c r="B492" i="4"/>
  <c r="B22" i="4"/>
  <c r="B344" i="4"/>
  <c r="B795" i="4"/>
  <c r="B757" i="4"/>
  <c r="B311" i="4"/>
  <c r="B627" i="4"/>
  <c r="B336" i="4"/>
  <c r="B529" i="4"/>
  <c r="B531" i="4"/>
  <c r="B217" i="4"/>
  <c r="B557" i="4"/>
  <c r="B171" i="4"/>
  <c r="B612" i="4"/>
  <c r="B455" i="4"/>
  <c r="B198" i="4"/>
  <c r="B136" i="4"/>
  <c r="B360" i="4"/>
  <c r="B498" i="4"/>
  <c r="B60" i="4"/>
  <c r="B695" i="4"/>
  <c r="B551" i="4"/>
  <c r="B419" i="4"/>
  <c r="B487" i="4"/>
  <c r="B711" i="4"/>
  <c r="B682" i="4"/>
  <c r="B454" i="4"/>
  <c r="B443" i="4"/>
  <c r="B316" i="4"/>
  <c r="B588" i="4"/>
  <c r="B337" i="4"/>
  <c r="B602" i="4"/>
  <c r="B734" i="4"/>
  <c r="B726" i="4"/>
  <c r="B514" i="4"/>
  <c r="B96" i="4"/>
  <c r="B56" i="4"/>
  <c r="B684" i="4"/>
  <c r="B728" i="4"/>
  <c r="B172" i="4"/>
  <c r="B220" i="4"/>
  <c r="B784" i="4"/>
  <c r="B783" i="4"/>
  <c r="B780" i="4"/>
  <c r="B157" i="4"/>
  <c r="B92" i="4"/>
  <c r="B532" i="4"/>
  <c r="B474" i="4"/>
  <c r="B544" i="4"/>
  <c r="B517" i="4"/>
  <c r="B82" i="4"/>
  <c r="B161" i="4"/>
  <c r="B589" i="4"/>
  <c r="B570" i="4"/>
  <c r="B384" i="4"/>
  <c r="B215" i="4"/>
  <c r="B534" i="4"/>
  <c r="B318" i="4"/>
  <c r="B584" i="4"/>
  <c r="B52" i="4"/>
  <c r="B785" i="4"/>
  <c r="B465" i="4"/>
  <c r="B462" i="4"/>
  <c r="B223" i="4"/>
  <c r="B364" i="4"/>
  <c r="B512" i="4"/>
  <c r="B184" i="4"/>
  <c r="B641" i="4"/>
  <c r="B469" i="4"/>
  <c r="B63" i="4"/>
  <c r="B424" i="4"/>
  <c r="B446" i="4"/>
  <c r="B253" i="4"/>
  <c r="B777" i="4"/>
  <c r="B173" i="4"/>
  <c r="B265" i="4"/>
  <c r="B338" i="4"/>
  <c r="B26" i="4"/>
  <c r="B697" i="4"/>
  <c r="B482" i="4"/>
  <c r="B20" i="4"/>
  <c r="B378" i="4"/>
  <c r="B802" i="4"/>
  <c r="B549" i="4"/>
  <c r="B70" i="4"/>
  <c r="B68" i="4"/>
  <c r="B436" i="4"/>
  <c r="B216" i="4"/>
  <c r="B733" i="4"/>
  <c r="B126" i="4"/>
  <c r="B643" i="4"/>
  <c r="B593" i="4"/>
  <c r="B621" i="4"/>
  <c r="B789" i="4"/>
  <c r="B564" i="4"/>
  <c r="B437" i="4"/>
  <c r="B548" i="4"/>
  <c r="B355" i="4"/>
  <c r="B774" i="4"/>
  <c r="B662" i="4"/>
  <c r="B369" i="4"/>
  <c r="B371" i="4"/>
  <c r="B188" i="4"/>
  <c r="B389" i="4"/>
  <c r="B116" i="4"/>
  <c r="B647" i="4"/>
  <c r="B102" i="4"/>
  <c r="B294" i="4"/>
  <c r="B693" i="4"/>
  <c r="B430" i="4"/>
  <c r="B79" i="4"/>
  <c r="B236" i="4"/>
  <c r="B504" i="4"/>
  <c r="B243" i="4"/>
  <c r="B313" i="4"/>
  <c r="B57" i="4"/>
  <c r="B274" i="4"/>
  <c r="B339" i="4"/>
  <c r="B477" i="4"/>
  <c r="B796" i="4"/>
  <c r="B429" i="4"/>
  <c r="B342" i="4"/>
  <c r="B240" i="4"/>
  <c r="B212" i="4"/>
  <c r="B284" i="4"/>
  <c r="B346" i="4"/>
  <c r="B207" i="4"/>
  <c r="B463" i="4"/>
  <c r="B505" i="4"/>
  <c r="B781" i="4"/>
  <c r="B262" i="4"/>
  <c r="B768" i="4"/>
  <c r="B304" i="4"/>
  <c r="B289" i="4"/>
  <c r="B263" i="4"/>
  <c r="B586" i="4"/>
  <c r="B48" i="4"/>
  <c r="B691" i="4"/>
  <c r="B107" i="4"/>
  <c r="B624" i="4"/>
  <c r="B307" i="4"/>
  <c r="B115" i="4"/>
  <c r="B805" i="4"/>
  <c r="B400" i="4"/>
  <c r="B666" i="4"/>
  <c r="B547" i="4"/>
  <c r="B617" i="4"/>
  <c r="B566" i="4"/>
  <c r="B204" i="4"/>
  <c r="B373" i="4"/>
  <c r="B32" i="4"/>
  <c r="B210" i="4"/>
  <c r="B398" i="4"/>
  <c r="B625" i="4"/>
  <c r="B787" i="4"/>
  <c r="B340" i="4"/>
  <c r="B580" i="4"/>
  <c r="B247" i="4"/>
  <c r="B628" i="4"/>
  <c r="B678" i="4"/>
  <c r="B431" i="4"/>
  <c r="B450" i="4"/>
  <c r="B622" i="4"/>
  <c r="B515" i="4"/>
  <c r="B646" i="4"/>
  <c r="B175" i="4"/>
  <c r="B642" i="4"/>
  <c r="B54" i="4"/>
  <c r="B164" i="4"/>
  <c r="B519" i="4"/>
  <c r="B278" i="4"/>
  <c r="B524" i="4"/>
  <c r="B448" i="4"/>
  <c r="B241" i="4"/>
  <c r="B709" i="4"/>
  <c r="B178" i="4"/>
  <c r="B500" i="4"/>
  <c r="B44" i="4"/>
  <c r="B50" i="4"/>
  <c r="B423" i="4"/>
  <c r="B261" i="4"/>
  <c r="B591" i="4"/>
  <c r="B83" i="4"/>
  <c r="B706" i="4"/>
  <c r="B761" i="4"/>
  <c r="B138" i="4"/>
  <c r="B657" i="4"/>
  <c r="B754" i="4"/>
  <c r="B526" i="4"/>
  <c r="B636" i="4"/>
  <c r="B568" i="4"/>
  <c r="B219" i="4"/>
  <c r="B334" i="4"/>
  <c r="B732" i="4"/>
  <c r="B35" i="4"/>
  <c r="B309" i="4"/>
  <c r="B495" i="4"/>
  <c r="B296" i="4"/>
  <c r="B740" i="4"/>
  <c r="B244" i="4"/>
  <c r="B266" i="4"/>
  <c r="B447" i="4"/>
  <c r="B237" i="4"/>
  <c r="B731" i="4"/>
  <c r="B493" i="4"/>
  <c r="B488" i="4"/>
  <c r="B383" i="4"/>
  <c r="B788" i="4"/>
  <c r="B510" i="4"/>
  <c r="B100" i="4"/>
  <c r="B778" i="4"/>
  <c r="B722" i="4"/>
  <c r="B286" i="4"/>
  <c r="B522" i="4"/>
  <c r="B287" i="4"/>
  <c r="B703" i="4"/>
  <c r="B189" i="4"/>
  <c r="B387" i="4"/>
  <c r="B356" i="4"/>
  <c r="B604" i="4"/>
  <c r="B377" i="4"/>
  <c r="B736" i="4"/>
  <c r="B270" i="4"/>
  <c r="B88" i="4"/>
  <c r="B351" i="4"/>
  <c r="B528" i="4"/>
  <c r="B222" i="4"/>
  <c r="B737" i="4"/>
  <c r="B379" i="4"/>
  <c r="B186" i="4"/>
  <c r="B151" i="4"/>
  <c r="B348" i="4"/>
  <c r="B196" i="4"/>
  <c r="B122" i="4"/>
  <c r="B27" i="4"/>
  <c r="B91" i="4"/>
  <c r="B491" i="4"/>
  <c r="B472" i="4"/>
  <c r="B727" i="4"/>
  <c r="B163" i="4"/>
  <c r="B388" i="4"/>
  <c r="B325" i="4"/>
  <c r="B800" i="4"/>
  <c r="B308" i="4"/>
  <c r="B503" i="4"/>
  <c r="B260" i="4"/>
  <c r="B561" i="4"/>
  <c r="B623" i="4"/>
  <c r="B357" i="4"/>
  <c r="B560" i="4"/>
  <c r="B328" i="4"/>
  <c r="B738" i="4"/>
  <c r="B427" i="4"/>
  <c r="B688" i="4"/>
  <c r="B147" i="4"/>
  <c r="B422" i="4"/>
  <c r="B440" i="4"/>
  <c r="B679" i="4"/>
  <c r="B672" i="4"/>
  <c r="B563" i="4"/>
  <c r="B680" i="4"/>
  <c r="B250" i="4"/>
  <c r="B433" i="4"/>
  <c r="B771" i="4"/>
  <c r="B89" i="4"/>
  <c r="B206" i="4"/>
  <c r="B234" i="4"/>
  <c r="B438" i="4"/>
  <c r="B412" i="4"/>
  <c r="B258" i="4"/>
  <c r="B291" i="4"/>
  <c r="B606" i="4"/>
  <c r="B322" i="4"/>
  <c r="B117" i="4"/>
  <c r="B249" i="4"/>
  <c r="B321" i="4"/>
  <c r="B804" i="4"/>
  <c r="B520" i="4"/>
  <c r="B577" i="4"/>
  <c r="B582" i="4"/>
  <c r="B782" i="4"/>
  <c r="B152" i="4"/>
  <c r="B476" i="4"/>
  <c r="B530" i="4"/>
  <c r="B121" i="4"/>
  <c r="B651" i="4"/>
  <c r="B702" i="4"/>
  <c r="B228" i="4"/>
  <c r="B95" i="4"/>
  <c r="B382" i="4"/>
  <c r="B67" i="4"/>
  <c r="B648" i="4"/>
  <c r="B719" i="4"/>
  <c r="B29" i="4"/>
  <c r="B409" i="4"/>
  <c r="B434" i="4"/>
  <c r="B807" i="4"/>
  <c r="B637" i="4"/>
  <c r="B235" i="4"/>
  <c r="B224" i="4"/>
  <c r="B404" i="4"/>
  <c r="B764" i="4"/>
  <c r="B300" i="4"/>
  <c r="B559" i="4"/>
  <c r="B597" i="4"/>
  <c r="B81" i="4"/>
  <c r="B90" i="4"/>
  <c r="B718" i="4"/>
  <c r="B8" i="4"/>
  <c r="B301" i="4"/>
  <c r="B673" i="4"/>
  <c r="B160" i="4"/>
  <c r="B76" i="4"/>
  <c r="B352" i="4"/>
  <c r="B513" i="4"/>
  <c r="B276" i="4"/>
  <c r="B269" i="4"/>
  <c r="B605" i="4"/>
  <c r="B576" i="4"/>
  <c r="B539" i="4"/>
  <c r="B714" i="4"/>
  <c r="B36" i="4"/>
  <c r="B226" i="4"/>
  <c r="B285" i="4"/>
  <c r="B525" i="4"/>
  <c r="B567" i="4"/>
  <c r="B75" i="4"/>
  <c r="B279" i="4"/>
  <c r="B459" i="4"/>
  <c r="B536" i="4"/>
  <c r="B721" i="4"/>
  <c r="B299" i="4"/>
  <c r="B665" i="4"/>
  <c r="B396" i="4"/>
  <c r="B190" i="4"/>
  <c r="B521" i="4"/>
  <c r="B326" i="4"/>
  <c r="B634" i="4"/>
  <c r="B775" i="4"/>
  <c r="B553" i="4"/>
  <c r="B793" i="4"/>
  <c r="B635" i="4"/>
  <c r="B376" i="4"/>
  <c r="B225" i="4"/>
  <c r="B745" i="4"/>
  <c r="B730" i="4"/>
  <c r="B349" i="4"/>
  <c r="B53" i="4"/>
  <c r="B74" i="4"/>
  <c r="B17" i="4"/>
  <c r="B502" i="4"/>
  <c r="B758" i="4"/>
  <c r="B98" i="4"/>
  <c r="B655" i="4"/>
  <c r="B416" i="4"/>
  <c r="B363" i="4"/>
  <c r="B146" i="4"/>
  <c r="B97" i="4"/>
  <c r="B439" i="4"/>
  <c r="B658" i="4"/>
  <c r="B556" i="4"/>
  <c r="B791" i="4"/>
  <c r="B420" i="4"/>
  <c r="B390" i="4"/>
  <c r="B489" i="4"/>
  <c r="B499" i="4"/>
  <c r="B603" i="4"/>
  <c r="B181" i="4"/>
  <c r="B723" i="4"/>
  <c r="B110" i="4"/>
  <c r="B413" i="4"/>
  <c r="B798" i="4"/>
  <c r="B28" i="4"/>
  <c r="B141" i="4"/>
  <c r="B626" i="4"/>
  <c r="B350" i="4"/>
  <c r="B156" i="4"/>
  <c r="B324" i="4"/>
  <c r="B197" i="4"/>
  <c r="B656" i="4"/>
  <c r="B523" i="4"/>
  <c r="B238" i="4"/>
  <c r="B527" i="4"/>
  <c r="B533" i="4"/>
  <c r="B411" i="4"/>
  <c r="B182" i="4"/>
  <c r="B368" i="4"/>
  <c r="B466" i="4"/>
  <c r="B381" i="4"/>
  <c r="B170" i="4"/>
  <c r="B365" i="4"/>
  <c r="B418" i="4"/>
  <c r="B689" i="4"/>
  <c r="B395" i="4"/>
  <c r="B675" i="4"/>
  <c r="B501" i="4"/>
  <c r="B166" i="4"/>
  <c r="B255" i="4"/>
  <c r="B72" i="4"/>
  <c r="B303" i="4"/>
  <c r="B317" i="4"/>
  <c r="B251" i="4"/>
  <c r="B490" i="4"/>
  <c r="B652" i="4"/>
  <c r="B486" i="4"/>
  <c r="B587" i="4"/>
  <c r="B229" i="4"/>
  <c r="B213" i="4"/>
  <c r="B574" i="4"/>
  <c r="B37" i="4"/>
  <c r="B629" i="4"/>
  <c r="B609" i="4"/>
  <c r="B254" i="4"/>
  <c r="B699" i="4"/>
  <c r="B372" i="4"/>
  <c r="B744" i="4"/>
  <c r="B144" i="4"/>
  <c r="B752" i="4"/>
  <c r="B248" i="4"/>
  <c r="B298" i="4"/>
  <c r="B231" i="4"/>
  <c r="B596" i="4"/>
  <c r="B61" i="4"/>
  <c r="B297" i="4"/>
  <c r="B347" i="4"/>
  <c r="B478" i="4"/>
  <c r="B374" i="4"/>
  <c r="B202" i="4"/>
  <c r="B594" i="4"/>
  <c r="B329" i="4"/>
  <c r="B681" i="4"/>
  <c r="B432" i="4"/>
  <c r="B615" i="4"/>
  <c r="B205" i="4"/>
  <c r="B743" i="4"/>
  <c r="B233" i="4"/>
  <c r="B155" i="4"/>
  <c r="B756" i="4"/>
  <c r="B333" i="4"/>
  <c r="B707" i="4"/>
  <c r="B535" i="4"/>
  <c r="B71" i="4"/>
  <c r="B571" i="4"/>
  <c r="B806" i="4"/>
  <c r="B332" i="4"/>
  <c r="B153" i="4"/>
  <c r="B200" i="4"/>
  <c r="B131" i="4"/>
  <c r="B608" i="4"/>
  <c r="B290" i="4"/>
  <c r="B479" i="4"/>
  <c r="B86" i="4"/>
  <c r="B239" i="4"/>
  <c r="B305" i="4"/>
  <c r="B158" i="4"/>
  <c r="B105" i="4"/>
  <c r="B199" i="4"/>
  <c r="B268" i="4"/>
  <c r="B80" i="4"/>
  <c r="B73" i="4"/>
  <c r="B209" i="4"/>
  <c r="B19" i="4"/>
  <c r="B14" i="4"/>
  <c r="B729" i="4"/>
  <c r="B385" i="4"/>
  <c r="B280" i="4"/>
  <c r="B140" i="4"/>
  <c r="B18" i="4"/>
  <c r="B11" i="4"/>
  <c r="B590" i="4"/>
  <c r="B38" i="4"/>
  <c r="B55" i="4"/>
  <c r="B670" i="4"/>
  <c r="B118" i="4"/>
  <c r="B717" i="4"/>
  <c r="B358" i="4"/>
  <c r="B271" i="4"/>
  <c r="B295" i="4"/>
  <c r="B165" i="4"/>
  <c r="B565" i="4"/>
  <c r="B45" i="4"/>
  <c r="B185" i="4"/>
  <c r="B406" i="4"/>
  <c r="B242" i="4"/>
  <c r="B51" i="4"/>
  <c r="B516" i="4"/>
  <c r="B618" i="4"/>
  <c r="B639" i="4"/>
  <c r="B245" i="4"/>
  <c r="B653" i="4"/>
  <c r="B451" i="4"/>
  <c r="B366" i="4"/>
  <c r="B762" i="4"/>
  <c r="B134" i="4"/>
  <c r="B506" i="4"/>
  <c r="B176" i="4"/>
  <c r="B187" i="4"/>
  <c r="B747" i="4"/>
  <c r="B15" i="4"/>
  <c r="B31" i="4"/>
  <c r="B470" i="4"/>
  <c r="B132" i="4"/>
  <c r="B386" i="4"/>
  <c r="B150" i="4"/>
  <c r="B375" i="4"/>
  <c r="B114" i="4"/>
  <c r="B259" i="4"/>
  <c r="B281" i="4"/>
  <c r="B125" i="4"/>
  <c r="B759" i="4"/>
  <c r="B686" i="4"/>
  <c r="B660" i="4"/>
  <c r="B191" i="4"/>
  <c r="B40" i="4"/>
  <c r="B208" i="4"/>
  <c r="B4" i="4"/>
  <c r="B273" i="4"/>
  <c r="B613" i="4"/>
  <c r="B540" i="4"/>
  <c r="B739" i="4"/>
  <c r="B441" i="4"/>
  <c r="B112" i="4"/>
  <c r="B113" i="4"/>
  <c r="B221" i="4"/>
  <c r="B41" i="4"/>
  <c r="B614" i="4"/>
  <c r="B6" i="4"/>
  <c r="B3" i="4"/>
  <c r="B583" i="4"/>
  <c r="B408" i="4"/>
  <c r="B87" i="4"/>
  <c r="B619" i="4"/>
  <c r="B293" i="4"/>
  <c r="B119" i="4"/>
  <c r="B64" i="4"/>
  <c r="B174" i="4"/>
  <c r="B779" i="4"/>
  <c r="B435" i="4"/>
  <c r="B399" i="4"/>
  <c r="B264" i="4"/>
  <c r="B267" i="4"/>
  <c r="B391" i="4"/>
  <c r="B649" i="4"/>
  <c r="B33" i="4"/>
  <c r="B65" i="4"/>
  <c r="B393" i="4"/>
  <c r="B715" i="4"/>
  <c r="B620" i="4"/>
  <c r="B232" i="4"/>
  <c r="B485" i="4"/>
  <c r="B145" i="4"/>
  <c r="B592" i="4"/>
  <c r="B183" i="4"/>
  <c r="B111" i="4"/>
  <c r="B162" i="4"/>
  <c r="B256" i="4"/>
  <c r="B78" i="4"/>
  <c r="B10" i="4"/>
  <c r="B616" i="4"/>
  <c r="B630" i="4"/>
  <c r="B460" i="4"/>
  <c r="B135" i="4"/>
  <c r="B34" i="4"/>
  <c r="B103" i="4"/>
  <c r="B129" i="4"/>
  <c r="B21" i="4"/>
  <c r="B475" i="4"/>
  <c r="B573" i="4"/>
  <c r="B168" i="4"/>
  <c r="B246" i="4"/>
  <c r="B808" i="4"/>
  <c r="B799" i="4"/>
  <c r="B473" i="4"/>
  <c r="B452" i="4"/>
  <c r="E669" i="4"/>
  <c r="F669" i="4"/>
  <c r="G669" i="4"/>
  <c r="H669" i="4"/>
  <c r="D669" i="4" l="1"/>
  <c r="C669" i="4" s="1"/>
  <c r="B593" i="17" l="1"/>
  <c r="B669" i="17"/>
  <c r="B551" i="17"/>
  <c r="B781" i="17"/>
  <c r="B669" i="4"/>
  <c r="E792" i="4"/>
  <c r="F792" i="4"/>
  <c r="G792" i="4"/>
  <c r="H792" i="4"/>
  <c r="E772" i="4"/>
  <c r="F772" i="4"/>
  <c r="G772" i="4"/>
  <c r="H772" i="4"/>
  <c r="D772" i="4" l="1"/>
  <c r="C772" i="4" s="1"/>
  <c r="D792" i="4"/>
  <c r="C792" i="4" s="1"/>
  <c r="B577" i="17" s="1"/>
  <c r="E765" i="4"/>
  <c r="F765" i="4"/>
  <c r="G765" i="4"/>
  <c r="H765" i="4"/>
  <c r="E257" i="4"/>
  <c r="F257" i="4"/>
  <c r="G257" i="4"/>
  <c r="H257" i="4"/>
  <c r="B622" i="17" l="1"/>
  <c r="B772" i="17"/>
  <c r="B416" i="17"/>
  <c r="B552" i="17"/>
  <c r="B123" i="17"/>
  <c r="B108" i="17"/>
  <c r="B772" i="4"/>
  <c r="B792" i="4"/>
  <c r="D257" i="4"/>
  <c r="C257" i="4" s="1"/>
  <c r="B477" i="17" s="1"/>
  <c r="D765" i="4"/>
  <c r="C765" i="4" s="1"/>
  <c r="E13" i="4"/>
  <c r="F13" i="4"/>
  <c r="G13" i="4"/>
  <c r="H13" i="4"/>
  <c r="B528" i="17" l="1"/>
  <c r="B765" i="17"/>
  <c r="B177" i="17"/>
  <c r="B273" i="17"/>
  <c r="B252" i="17"/>
  <c r="B172" i="17"/>
  <c r="B765" i="4"/>
  <c r="B257" i="4"/>
  <c r="D13" i="4"/>
  <c r="C13" i="4" s="1"/>
  <c r="B297" i="17" l="1"/>
  <c r="B13" i="17"/>
  <c r="B102" i="17"/>
  <c r="B420" i="17"/>
  <c r="B13" i="4"/>
  <c r="E599" i="4" l="1"/>
  <c r="F599" i="4"/>
  <c r="G599" i="4"/>
  <c r="H599" i="4"/>
  <c r="E227" i="4"/>
  <c r="F227" i="4"/>
  <c r="G227" i="4"/>
  <c r="H227" i="4"/>
  <c r="D227" i="4" l="1"/>
  <c r="C227" i="4" s="1"/>
  <c r="B227" i="17" s="1"/>
  <c r="D599" i="4"/>
  <c r="C599" i="4" s="1"/>
  <c r="E47" i="4"/>
  <c r="F47" i="4"/>
  <c r="G47" i="4"/>
  <c r="H47" i="4"/>
  <c r="E345" i="4"/>
  <c r="F345" i="4"/>
  <c r="G345" i="4"/>
  <c r="H345" i="4"/>
  <c r="B116" i="17" l="1"/>
  <c r="B599" i="17"/>
  <c r="B592" i="17"/>
  <c r="B444" i="17"/>
  <c r="B599" i="4"/>
  <c r="B227" i="4"/>
  <c r="D345" i="4"/>
  <c r="C345" i="4" s="1"/>
  <c r="D47" i="4"/>
  <c r="C47" i="4" s="1"/>
  <c r="B759" i="17" s="1"/>
  <c r="H30" i="4"/>
  <c r="H696" i="4"/>
  <c r="H671" i="4"/>
  <c r="H735" i="4"/>
  <c r="H674" i="4"/>
  <c r="H543" i="4"/>
  <c r="G30" i="4"/>
  <c r="G696" i="4"/>
  <c r="G671" i="4"/>
  <c r="G735" i="4"/>
  <c r="G674" i="4"/>
  <c r="G543" i="4"/>
  <c r="F30" i="4"/>
  <c r="F696" i="4"/>
  <c r="F671" i="4"/>
  <c r="F735" i="4"/>
  <c r="F674" i="4"/>
  <c r="F543" i="4"/>
  <c r="E30" i="4"/>
  <c r="E696" i="4"/>
  <c r="E671" i="4"/>
  <c r="E735" i="4"/>
  <c r="E674" i="4"/>
  <c r="E543" i="4"/>
  <c r="B345" i="17" l="1"/>
  <c r="B723" i="17"/>
  <c r="B701" i="17"/>
  <c r="B400" i="17"/>
  <c r="B223" i="17"/>
  <c r="B47" i="4"/>
  <c r="B345" i="4"/>
  <c r="D735" i="4"/>
  <c r="C735" i="4" s="1"/>
  <c r="B735" i="17" s="1"/>
  <c r="D671" i="4"/>
  <c r="C671" i="4" s="1"/>
  <c r="D30" i="4"/>
  <c r="C30" i="4" s="1"/>
  <c r="B30" i="17" s="1"/>
  <c r="D543" i="4"/>
  <c r="C543" i="4" s="1"/>
  <c r="D674" i="4"/>
  <c r="C674" i="4" s="1"/>
  <c r="D696" i="4"/>
  <c r="C696" i="4" s="1"/>
  <c r="B696" i="17" s="1"/>
  <c r="E710" i="4"/>
  <c r="F710" i="4"/>
  <c r="G710" i="4"/>
  <c r="H710" i="4"/>
  <c r="E327" i="4"/>
  <c r="F327" i="4"/>
  <c r="G327" i="4"/>
  <c r="H327" i="4"/>
  <c r="E214" i="4"/>
  <c r="F214" i="4"/>
  <c r="G214" i="4"/>
  <c r="H214" i="4"/>
  <c r="E320" i="4"/>
  <c r="F320" i="4"/>
  <c r="G320" i="4"/>
  <c r="H320" i="4"/>
  <c r="E663" i="4"/>
  <c r="F663" i="4"/>
  <c r="G663" i="4"/>
  <c r="H663" i="4"/>
  <c r="E461" i="4"/>
  <c r="F461" i="4"/>
  <c r="G461" i="4"/>
  <c r="H461" i="4"/>
  <c r="E109" i="4"/>
  <c r="F109" i="4"/>
  <c r="G109" i="4"/>
  <c r="H109" i="4"/>
  <c r="E676" i="4"/>
  <c r="F676" i="4"/>
  <c r="G676" i="4"/>
  <c r="H676" i="4"/>
  <c r="E471" i="4"/>
  <c r="F471" i="4"/>
  <c r="G471" i="4"/>
  <c r="H471" i="4"/>
  <c r="E763" i="4"/>
  <c r="F763" i="4"/>
  <c r="G763" i="4"/>
  <c r="H763" i="4"/>
  <c r="E453" i="4"/>
  <c r="F453" i="4"/>
  <c r="G453" i="4"/>
  <c r="H453" i="4"/>
  <c r="E518" i="4"/>
  <c r="F518" i="4"/>
  <c r="G518" i="4"/>
  <c r="H518" i="4"/>
  <c r="E359" i="4"/>
  <c r="F359" i="4"/>
  <c r="G359" i="4"/>
  <c r="H359" i="4"/>
  <c r="E481" i="4"/>
  <c r="F481" i="4"/>
  <c r="G481" i="4"/>
  <c r="H481" i="4"/>
  <c r="E724" i="4"/>
  <c r="F724" i="4"/>
  <c r="G724" i="4"/>
  <c r="H724" i="4"/>
  <c r="B393" i="17" l="1"/>
  <c r="B674" i="17"/>
  <c r="B115" i="17"/>
  <c r="B543" i="17"/>
  <c r="B693" i="17"/>
  <c r="B671" i="17"/>
  <c r="B14" i="17"/>
  <c r="B114" i="17"/>
  <c r="B72" i="17"/>
  <c r="B709" i="17"/>
  <c r="B426" i="17"/>
  <c r="B240" i="17"/>
  <c r="B524" i="17"/>
  <c r="B438" i="17"/>
  <c r="B395" i="17"/>
  <c r="B74" i="17"/>
  <c r="B563" i="17"/>
  <c r="B696" i="4"/>
  <c r="B671" i="4"/>
  <c r="B735" i="4"/>
  <c r="B674" i="4"/>
  <c r="B543" i="4"/>
  <c r="B30" i="4"/>
  <c r="D724" i="4"/>
  <c r="C724" i="4" s="1"/>
  <c r="D676" i="4"/>
  <c r="C676" i="4" s="1"/>
  <c r="D481" i="4"/>
  <c r="C481" i="4" s="1"/>
  <c r="D359" i="4"/>
  <c r="C359" i="4" s="1"/>
  <c r="B754" i="17" s="1"/>
  <c r="D518" i="4"/>
  <c r="C518" i="4" s="1"/>
  <c r="D453" i="4"/>
  <c r="C453" i="4" s="1"/>
  <c r="D763" i="4"/>
  <c r="C763" i="4" s="1"/>
  <c r="D471" i="4"/>
  <c r="C471" i="4" s="1"/>
  <c r="D109" i="4"/>
  <c r="C109" i="4" s="1"/>
  <c r="D461" i="4"/>
  <c r="C461" i="4" s="1"/>
  <c r="D663" i="4"/>
  <c r="C663" i="4" s="1"/>
  <c r="B663" i="17" s="1"/>
  <c r="D214" i="4"/>
  <c r="C214" i="4" s="1"/>
  <c r="B257" i="17" s="1"/>
  <c r="D327" i="4"/>
  <c r="C327" i="4" s="1"/>
  <c r="B636" i="17" s="1"/>
  <c r="D710" i="4"/>
  <c r="C710" i="4" s="1"/>
  <c r="D320" i="4"/>
  <c r="C320" i="4" s="1"/>
  <c r="B571" i="17" l="1"/>
  <c r="B109" i="17"/>
  <c r="B462" i="17"/>
  <c r="B471" i="17"/>
  <c r="B87" i="17"/>
  <c r="B453" i="17"/>
  <c r="B585" i="17"/>
  <c r="B724" i="17"/>
  <c r="B353" i="17"/>
  <c r="B518" i="17"/>
  <c r="B332" i="17"/>
  <c r="B763" i="17"/>
  <c r="B156" i="17"/>
  <c r="B320" i="17"/>
  <c r="B424" i="17"/>
  <c r="B676" i="17"/>
  <c r="B750" i="17"/>
  <c r="B481" i="17"/>
  <c r="B567" i="17"/>
  <c r="B710" i="17"/>
  <c r="B214" i="17"/>
  <c r="B202" i="17"/>
  <c r="B57" i="17"/>
  <c r="B648" i="17"/>
  <c r="B136" i="17"/>
  <c r="B761" i="17"/>
  <c r="B15" i="17"/>
  <c r="B56" i="17"/>
  <c r="B583" i="17"/>
  <c r="B465" i="17"/>
  <c r="B464" i="17"/>
  <c r="B352" i="17"/>
  <c r="B70" i="17"/>
  <c r="B399" i="17"/>
  <c r="B800" i="17"/>
  <c r="B703" i="17"/>
  <c r="B501" i="17"/>
  <c r="B77" i="17"/>
  <c r="B542" i="17"/>
  <c r="B219" i="17"/>
  <c r="B275" i="17"/>
  <c r="B586" i="17"/>
  <c r="B555" i="17"/>
  <c r="B84" i="17"/>
  <c r="B565" i="17"/>
  <c r="B418" i="17"/>
  <c r="B214" i="4"/>
  <c r="B663" i="4"/>
  <c r="B461" i="4"/>
  <c r="B471" i="4"/>
  <c r="B518" i="4"/>
  <c r="B724" i="4"/>
  <c r="B320" i="4"/>
  <c r="B710" i="4"/>
  <c r="B327" i="4"/>
  <c r="B109" i="4"/>
  <c r="B763" i="4"/>
  <c r="B453" i="4"/>
  <c r="B359" i="4"/>
  <c r="B481" i="4"/>
  <c r="B676" i="4"/>
  <c r="E692" i="4" l="1"/>
  <c r="F692" i="4"/>
  <c r="G692" i="4"/>
  <c r="H692" i="4"/>
  <c r="D692" i="4" l="1"/>
  <c r="C692" i="4" s="1"/>
  <c r="E23" i="4"/>
  <c r="F23" i="4"/>
  <c r="G23" i="4"/>
  <c r="H23" i="4"/>
  <c r="E797" i="4"/>
  <c r="F797" i="4"/>
  <c r="G797" i="4"/>
  <c r="H797" i="4"/>
  <c r="E687" i="4"/>
  <c r="F687" i="4"/>
  <c r="G687" i="4"/>
  <c r="H687" i="4"/>
  <c r="E130" i="4"/>
  <c r="F130" i="4"/>
  <c r="G130" i="4"/>
  <c r="H130" i="4"/>
  <c r="E192" i="4"/>
  <c r="F192" i="4"/>
  <c r="G192" i="4"/>
  <c r="H192" i="4"/>
  <c r="E569" i="4"/>
  <c r="F569" i="4"/>
  <c r="G569" i="4"/>
  <c r="H569" i="4"/>
  <c r="E397" i="4"/>
  <c r="F397" i="4"/>
  <c r="G397" i="4"/>
  <c r="H397" i="4"/>
  <c r="E62" i="4"/>
  <c r="F62" i="4"/>
  <c r="G62" i="4"/>
  <c r="H62" i="4"/>
  <c r="E69" i="4"/>
  <c r="F69" i="4"/>
  <c r="G69" i="4"/>
  <c r="H69" i="4"/>
  <c r="E690" i="4"/>
  <c r="F690" i="4"/>
  <c r="G690" i="4"/>
  <c r="H690" i="4"/>
  <c r="E425" i="4"/>
  <c r="F425" i="4"/>
  <c r="G425" i="4"/>
  <c r="H425" i="4"/>
  <c r="E640" i="4"/>
  <c r="F640" i="4"/>
  <c r="G640" i="4"/>
  <c r="H640" i="4"/>
  <c r="E751" i="4"/>
  <c r="F751" i="4"/>
  <c r="G751" i="4"/>
  <c r="H751" i="4"/>
  <c r="E180" i="4"/>
  <c r="F180" i="4"/>
  <c r="G180" i="4"/>
  <c r="H180" i="4"/>
  <c r="E380" i="4"/>
  <c r="F380" i="4"/>
  <c r="G380" i="4"/>
  <c r="H380" i="4"/>
  <c r="E632" i="4"/>
  <c r="F632" i="4"/>
  <c r="G632" i="4"/>
  <c r="H632" i="4"/>
  <c r="E394" i="4"/>
  <c r="F394" i="4"/>
  <c r="G394" i="4"/>
  <c r="H394" i="4"/>
  <c r="E677" i="4"/>
  <c r="F677" i="4"/>
  <c r="G677" i="4"/>
  <c r="H677" i="4"/>
  <c r="E698" i="4"/>
  <c r="F698" i="4"/>
  <c r="G698" i="4"/>
  <c r="H698" i="4"/>
  <c r="B359" i="17" l="1"/>
  <c r="B692" i="17"/>
  <c r="B499" i="17"/>
  <c r="B653" i="17"/>
  <c r="D751" i="4"/>
  <c r="C751" i="4" s="1"/>
  <c r="B692" i="4"/>
  <c r="D62" i="4"/>
  <c r="C62" i="4" s="1"/>
  <c r="D569" i="4"/>
  <c r="C569" i="4" s="1"/>
  <c r="D632" i="4"/>
  <c r="C632" i="4" s="1"/>
  <c r="B492" i="17" s="1"/>
  <c r="D677" i="4"/>
  <c r="C677" i="4" s="1"/>
  <c r="D380" i="4"/>
  <c r="C380" i="4" s="1"/>
  <c r="D640" i="4"/>
  <c r="C640" i="4" s="1"/>
  <c r="B640" i="17" s="1"/>
  <c r="D69" i="4"/>
  <c r="C69" i="4" s="1"/>
  <c r="D397" i="4"/>
  <c r="C397" i="4" s="1"/>
  <c r="D687" i="4"/>
  <c r="C687" i="4" s="1"/>
  <c r="B687" i="17" s="1"/>
  <c r="D797" i="4"/>
  <c r="C797" i="4" s="1"/>
  <c r="D23" i="4"/>
  <c r="C23" i="4" s="1"/>
  <c r="D698" i="4"/>
  <c r="C698" i="4" s="1"/>
  <c r="D394" i="4"/>
  <c r="C394" i="4" s="1"/>
  <c r="D180" i="4"/>
  <c r="C180" i="4" s="1"/>
  <c r="D425" i="4"/>
  <c r="C425" i="4" s="1"/>
  <c r="D690" i="4"/>
  <c r="C690" i="4" s="1"/>
  <c r="D192" i="4"/>
  <c r="C192" i="4" s="1"/>
  <c r="D130" i="4"/>
  <c r="C130" i="4" s="1"/>
  <c r="B378" i="17" l="1"/>
  <c r="B397" i="17"/>
  <c r="B9" i="17"/>
  <c r="B192" i="17"/>
  <c r="B346" i="17"/>
  <c r="B394" i="17"/>
  <c r="B768" i="17"/>
  <c r="B62" i="17"/>
  <c r="B213" i="17"/>
  <c r="B380" i="17"/>
  <c r="B181" i="17"/>
  <c r="B130" i="17"/>
  <c r="B384" i="17"/>
  <c r="B569" i="17"/>
  <c r="B511" i="17"/>
  <c r="B180" i="17"/>
  <c r="B720" i="17"/>
  <c r="B23" i="17"/>
  <c r="B664" i="17"/>
  <c r="B677" i="17"/>
  <c r="B312" i="17"/>
  <c r="B690" i="17"/>
  <c r="B171" i="17"/>
  <c r="B425" i="17"/>
  <c r="B129" i="17"/>
  <c r="B751" i="17"/>
  <c r="B243" i="17"/>
  <c r="B797" i="17"/>
  <c r="B451" i="17"/>
  <c r="B69" i="17"/>
  <c r="B519" i="17"/>
  <c r="B698" i="17"/>
  <c r="B739" i="17"/>
  <c r="B47" i="17"/>
  <c r="B461" i="17"/>
  <c r="B339" i="17"/>
  <c r="B770" i="17"/>
  <c r="B327" i="17"/>
  <c r="B75" i="17"/>
  <c r="B646" i="17"/>
  <c r="B268" i="17"/>
  <c r="B656" i="17"/>
  <c r="B89" i="17"/>
  <c r="B228" i="17"/>
  <c r="B232" i="17"/>
  <c r="B278" i="17"/>
  <c r="B632" i="17"/>
  <c r="B758" i="17"/>
  <c r="B533" i="17"/>
  <c r="B547" i="17"/>
  <c r="B792" i="17"/>
  <c r="B409" i="17"/>
  <c r="B802" i="17"/>
  <c r="B376" i="17"/>
  <c r="B433" i="17"/>
  <c r="B741" i="17"/>
  <c r="B98" i="17"/>
  <c r="B796" i="17"/>
  <c r="B607" i="17"/>
  <c r="B349" i="17"/>
  <c r="B744" i="17"/>
  <c r="B493" i="17"/>
  <c r="B199" i="17"/>
  <c r="B367" i="17"/>
  <c r="B93" i="17"/>
  <c r="B449" i="17"/>
  <c r="B718" i="17"/>
  <c r="B135" i="17"/>
  <c r="B751" i="4"/>
  <c r="B180" i="4"/>
  <c r="B69" i="4"/>
  <c r="B130" i="4"/>
  <c r="B425" i="4"/>
  <c r="B797" i="4"/>
  <c r="B687" i="4"/>
  <c r="B380" i="4"/>
  <c r="B677" i="4"/>
  <c r="B192" i="4"/>
  <c r="B690" i="4"/>
  <c r="B698" i="4"/>
  <c r="B397" i="4"/>
  <c r="B632" i="4"/>
  <c r="B569" i="4"/>
  <c r="B62" i="4"/>
  <c r="B394" i="4"/>
  <c r="B640" i="4"/>
  <c r="B23" i="4"/>
</calcChain>
</file>

<file path=xl/sharedStrings.xml><?xml version="1.0" encoding="utf-8"?>
<sst xmlns="http://schemas.openxmlformats.org/spreadsheetml/2006/main" count="4925" uniqueCount="3524">
  <si>
    <t>電話番号</t>
  </si>
  <si>
    <t>耳鼻咽喉科</t>
  </si>
  <si>
    <t>眼科</t>
  </si>
  <si>
    <t>内科</t>
  </si>
  <si>
    <t>内科、消化器科</t>
  </si>
  <si>
    <t>内科、皮膚科</t>
  </si>
  <si>
    <t>内科、循環器科</t>
  </si>
  <si>
    <t>消化器科</t>
  </si>
  <si>
    <t>整形外科、リウマチ科、リハビリテーション科</t>
  </si>
  <si>
    <t>内科、泌尿器科</t>
  </si>
  <si>
    <t>皮膚科</t>
  </si>
  <si>
    <t>内科、外科</t>
  </si>
  <si>
    <t>内科、神経内科</t>
  </si>
  <si>
    <t>内科、小児科、皮膚科</t>
  </si>
  <si>
    <t>内科、小児科</t>
  </si>
  <si>
    <t>整形外科</t>
  </si>
  <si>
    <t>外科、内科</t>
  </si>
  <si>
    <t>内科、消化器内科</t>
  </si>
  <si>
    <t>内科、消化器科、循環器科</t>
  </si>
  <si>
    <t>循環器科、内科</t>
  </si>
  <si>
    <t>内科、腎臓内科、人工透析内科</t>
  </si>
  <si>
    <t>整形外科、外科、リハビリテーション科</t>
  </si>
  <si>
    <t>内科、外科、小児科</t>
  </si>
  <si>
    <t>小児科、内科</t>
  </si>
  <si>
    <t>内科、小児科、循環器科</t>
  </si>
  <si>
    <t>小児科</t>
  </si>
  <si>
    <t>内科、放射線科</t>
  </si>
  <si>
    <t>内科、心療内科、精神科</t>
  </si>
  <si>
    <t>内科、循環器内科</t>
  </si>
  <si>
    <t>精神科</t>
  </si>
  <si>
    <t>内科、外科、整形外科</t>
  </si>
  <si>
    <t>精神科、心療内科</t>
  </si>
  <si>
    <t>泌尿器科、内科</t>
  </si>
  <si>
    <t>内科、リウマチ科</t>
  </si>
  <si>
    <t>内科、胃腸科、外科</t>
  </si>
  <si>
    <t>内科、精神科</t>
  </si>
  <si>
    <t>内科、胃腸科</t>
  </si>
  <si>
    <t>循環器内科</t>
  </si>
  <si>
    <t>胃腸科</t>
  </si>
  <si>
    <t>整形外科、リハビリテーション科</t>
  </si>
  <si>
    <t>内科、小児科、外科</t>
  </si>
  <si>
    <t>循環器内科、内科</t>
  </si>
  <si>
    <t>内科、リハビリテーション科</t>
  </si>
  <si>
    <t>内科、整形外科</t>
  </si>
  <si>
    <t>内科、神経内科、リハビリテーション科</t>
  </si>
  <si>
    <t>内科、外科、胃腸科、肛門科</t>
  </si>
  <si>
    <t>内科、呼吸器内科</t>
  </si>
  <si>
    <t>リハビリテーション科</t>
  </si>
  <si>
    <t>内科、糖尿病内科</t>
  </si>
  <si>
    <t>内科、小児科、アレルギー科</t>
  </si>
  <si>
    <t>内科、消化器科、外科、肛門科</t>
  </si>
  <si>
    <t>内科、小児科、放射線科</t>
  </si>
  <si>
    <t>酒井医院</t>
  </si>
  <si>
    <t>内科、小児科、胃腸科</t>
  </si>
  <si>
    <t>内科、呼吸器内科、アレルギー科、小児科</t>
  </si>
  <si>
    <t>桜新町駅前神川クリニック</t>
  </si>
  <si>
    <t>脳神経外科</t>
  </si>
  <si>
    <t>内科、リウマチ科、アレルギー科</t>
  </si>
  <si>
    <t>整形外科、リハビリ科</t>
  </si>
  <si>
    <t>内科、循環器内科、呼吸器内科</t>
  </si>
  <si>
    <t>整形外科、外科</t>
  </si>
  <si>
    <t>精神科、内科</t>
  </si>
  <si>
    <t>内科、整形外科、リハビリテーション科</t>
  </si>
  <si>
    <t>内科、呼吸器科</t>
  </si>
  <si>
    <t>内科、皮膚科、アレルギー科</t>
  </si>
  <si>
    <t>脳神経外科、内科</t>
  </si>
  <si>
    <t>腎臓内科</t>
  </si>
  <si>
    <t>内科、腎臓内科</t>
  </si>
  <si>
    <t>総合診療科</t>
  </si>
  <si>
    <t>区市町村
番号</t>
    <rPh sb="0" eb="4">
      <t>クシチョウソン</t>
    </rPh>
    <rPh sb="5" eb="7">
      <t>バンゴウ</t>
    </rPh>
    <phoneticPr fontId="6"/>
  </si>
  <si>
    <t>区市町村</t>
    <rPh sb="0" eb="4">
      <t>クシチョウソン</t>
    </rPh>
    <phoneticPr fontId="6"/>
  </si>
  <si>
    <t>区分</t>
    <rPh sb="0" eb="2">
      <t>クブン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</si>
  <si>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</si>
  <si>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</si>
  <si>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町</t>
    <rPh sb="0" eb="1">
      <t>チョウ</t>
    </rPh>
    <phoneticPr fontId="6"/>
  </si>
  <si>
    <t>村</t>
    <rPh sb="0" eb="1">
      <t>ソン</t>
    </rPh>
    <phoneticPr fontId="6"/>
  </si>
  <si>
    <t>03-5215-5755</t>
  </si>
  <si>
    <t>03-3451-8211</t>
  </si>
  <si>
    <t>03-3444-6161</t>
  </si>
  <si>
    <t>03-3348-5791</t>
  </si>
  <si>
    <t>03-3203-9370</t>
  </si>
  <si>
    <t>内科、緩和ケア内科</t>
  </si>
  <si>
    <t>文京区本郷７－３－１</t>
  </si>
  <si>
    <t>03-3851-9375</t>
  </si>
  <si>
    <t>03-3813-3111</t>
  </si>
  <si>
    <t>03-3944-6111</t>
  </si>
  <si>
    <t>03-3841-3330</t>
  </si>
  <si>
    <t>03-3632-0290</t>
  </si>
  <si>
    <t>03-5639-9163</t>
  </si>
  <si>
    <t>03-3642-0032</t>
  </si>
  <si>
    <t>03-5725-4970</t>
  </si>
  <si>
    <t>03-3411-0111</t>
  </si>
  <si>
    <t>医療法人社団洋誠会　かわいクリニック</t>
  </si>
  <si>
    <t>03-5710-8021</t>
  </si>
  <si>
    <t>03-3733-0525</t>
  </si>
  <si>
    <t>03-5477-5501</t>
  </si>
  <si>
    <t>03-5758-3270</t>
  </si>
  <si>
    <t>03-5433-4041</t>
  </si>
  <si>
    <t>03-6809-7031</t>
  </si>
  <si>
    <t>03-3444-1181</t>
  </si>
  <si>
    <t>消化器内科</t>
  </si>
  <si>
    <t>03-3372-0311</t>
  </si>
  <si>
    <t>03-3313-8428</t>
  </si>
  <si>
    <t>03-3390-4166</t>
  </si>
  <si>
    <t>清水内科クリニック</t>
  </si>
  <si>
    <t>03-3984-6161</t>
  </si>
  <si>
    <t>医療法人社団ききょう会　巣鴨ホームクリニック</t>
  </si>
  <si>
    <t>03-6912-2995</t>
  </si>
  <si>
    <t>03-3915-5885</t>
  </si>
  <si>
    <t>03-3907-1222</t>
  </si>
  <si>
    <t>03-3558-8361</t>
  </si>
  <si>
    <t>03-3821-6433</t>
  </si>
  <si>
    <t>03-3891-2231</t>
  </si>
  <si>
    <t>03-3966-8411</t>
  </si>
  <si>
    <t>03-3961-5351</t>
  </si>
  <si>
    <t>03-3977-9901</t>
  </si>
  <si>
    <t>03-5920-1801</t>
  </si>
  <si>
    <t>03-6413-1300</t>
  </si>
  <si>
    <t>03-3934-1611</t>
  </si>
  <si>
    <t>03-3933-7191</t>
  </si>
  <si>
    <t>03-6913-2278</t>
  </si>
  <si>
    <t>03-3557-2001</t>
  </si>
  <si>
    <t>03-3924-2017</t>
  </si>
  <si>
    <t>03-3999-1131</t>
  </si>
  <si>
    <t>03-5681-5020</t>
  </si>
  <si>
    <t>03-3889-1111</t>
  </si>
  <si>
    <t>03-3888-7321</t>
  </si>
  <si>
    <t>03-3882-1928</t>
  </si>
  <si>
    <t>03-3601-0186</t>
  </si>
  <si>
    <t>03-3691-2500</t>
  </si>
  <si>
    <t>03-3673-1221</t>
  </si>
  <si>
    <t>042-635-1888</t>
  </si>
  <si>
    <t>0422-47-5511</t>
  </si>
  <si>
    <t>0428-74-7711</t>
  </si>
  <si>
    <t>042-500-2611</t>
  </si>
  <si>
    <t>0422-31-1231</t>
  </si>
  <si>
    <t>042-341-2711</t>
  </si>
  <si>
    <t>042-584-5119</t>
  </si>
  <si>
    <t>03-3489-3191</t>
  </si>
  <si>
    <t>042-562-5738</t>
  </si>
  <si>
    <t>東久留米市本町３－１２－２　ユアコート東久留米１Ｆ</t>
  </si>
  <si>
    <t>044-969-3222</t>
  </si>
  <si>
    <t>0422-55-5812</t>
  </si>
  <si>
    <t>042-462-7578</t>
  </si>
  <si>
    <t>04992-2-2345</t>
  </si>
  <si>
    <t>やまざきクリニック</t>
  </si>
  <si>
    <t>内科、脳神経内科</t>
  </si>
  <si>
    <t>医療法人社団明芳会　イムス東京葛飾総合病院</t>
  </si>
  <si>
    <t>葛飾区西新小岩４－１８－１</t>
  </si>
  <si>
    <t>03-5670-9901</t>
  </si>
  <si>
    <t>042-850-8123</t>
  </si>
  <si>
    <t>今井医院</t>
  </si>
  <si>
    <t>東大和ホームケアクリニック</t>
  </si>
  <si>
    <t>東大和市南街２－４９－３</t>
  </si>
  <si>
    <t>町田市旭町３－１－１５　旭町メディカルビル３Ｆ</t>
  </si>
  <si>
    <t>練馬区関町北１－８－９</t>
  </si>
  <si>
    <t>医療法人社団慶実会　グレースホームケアクリニック</t>
  </si>
  <si>
    <t>03-6913-2080</t>
  </si>
  <si>
    <t>医療法人社団啓神会　Ａｉクリニック</t>
  </si>
  <si>
    <t>03-5340-7472</t>
  </si>
  <si>
    <t>03-6802-6603</t>
  </si>
  <si>
    <t>医療法人社団星空　セイントクリニック池袋駅前</t>
  </si>
  <si>
    <t>豊島区西池袋１－１６－１０　第２三笠ビル３Ｆ</t>
  </si>
  <si>
    <t>03-6812-1901</t>
  </si>
  <si>
    <t>医療法人社団莉生会　メディケアクリニック石神井公園</t>
  </si>
  <si>
    <t>豊島区西巣鴨１－１９－１７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</si>
  <si>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</si>
  <si>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</si>
  <si>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</si>
  <si>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</si>
  <si>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</si>
  <si>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</si>
  <si>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</si>
  <si>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</si>
  <si>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</si>
  <si>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</si>
  <si>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</si>
  <si>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</si>
  <si>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</si>
  <si>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</si>
  <si>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</si>
  <si>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</si>
  <si>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</si>
  <si>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</si>
  <si>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</si>
  <si>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</si>
  <si>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</si>
  <si>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</si>
  <si>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</si>
  <si>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</si>
  <si>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</si>
  <si>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</si>
  <si>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</si>
  <si>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</si>
  <si>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</si>
  <si>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</si>
  <si>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</si>
  <si>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</si>
  <si>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</si>
  <si>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</si>
  <si>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</si>
  <si>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</si>
  <si>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</si>
  <si>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</si>
  <si>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</si>
  <si>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</si>
  <si>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</si>
  <si>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</si>
  <si>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</si>
  <si>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</si>
  <si>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</si>
  <si>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</si>
  <si>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</si>
  <si>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</si>
  <si>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</si>
  <si>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</si>
  <si>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新島村</t>
  </si>
  <si>
    <t>北区王子２－１４－１３</t>
  </si>
  <si>
    <t>葛飾区亀有３－３６－３</t>
  </si>
  <si>
    <t>東京大学医学部附属病院</t>
  </si>
  <si>
    <t>医療法人社団寿英会　内田病院</t>
  </si>
  <si>
    <t>順天堂大学医学部附属順天堂医院</t>
  </si>
  <si>
    <t>鈴木医院</t>
  </si>
  <si>
    <t>医療法人社団藤清会　大島医療センター</t>
  </si>
  <si>
    <t>独立行政法人国立病院機構　東京医療センター</t>
  </si>
  <si>
    <t>北里大学北里研究所病院</t>
  </si>
  <si>
    <t>医療法人社団翔洋会　辻内科循環器科歯科クリニック</t>
  </si>
  <si>
    <t>医療法人社団杏精会　岡田病院</t>
  </si>
  <si>
    <t>医療法人財団健康文化会　小豆沢病院</t>
  </si>
  <si>
    <t>医療法人社団秀佑会　東海病院</t>
  </si>
  <si>
    <t>鳥羽クリニック</t>
  </si>
  <si>
    <t>丸山眼科クリニック</t>
  </si>
  <si>
    <t>医療法人社団森と海東京　東京蒲田病院</t>
  </si>
  <si>
    <t>杏林大学医学部付属病院</t>
  </si>
  <si>
    <t>医療法人社団　岡田医院</t>
  </si>
  <si>
    <t>医療法人社団豊徳会　東京多摩病院</t>
  </si>
  <si>
    <t>社会福祉法人仁生社　江戸川病院</t>
  </si>
  <si>
    <t>数井クリニック</t>
  </si>
  <si>
    <t>松本医院</t>
  </si>
  <si>
    <t>社会福祉法人恩賜財団済生会支部東京都済生会　東京都済生会中央病院</t>
  </si>
  <si>
    <t>国立研究開発法人　国立精神・神経医療研究センター病院</t>
  </si>
  <si>
    <t>医療法人財団健和会　柳原病院</t>
  </si>
  <si>
    <t>医療法人社団慈誠会　慈誠会記念病院</t>
  </si>
  <si>
    <t>医療法人社団青秀会　グレイス病院</t>
  </si>
  <si>
    <t>公益財団法人愛世会　愛誠病院</t>
  </si>
  <si>
    <t>一般社団法人衛生文化協会　城西病院</t>
  </si>
  <si>
    <t>医療法人社団まなの会　マミーズクリニック</t>
  </si>
  <si>
    <t>医療法人社団五十鈴会　坂本病院</t>
  </si>
  <si>
    <t>医療法人社団まなと会　はしもと小児科</t>
  </si>
  <si>
    <t>医療法人社団信隆会　京王八王子クリニック</t>
  </si>
  <si>
    <t>医療法人社団雅会　山本病院</t>
  </si>
  <si>
    <t>八王子保健生活協同組合　城山病院</t>
  </si>
  <si>
    <t>社会福祉法人あそか会　あそか病院</t>
  </si>
  <si>
    <t>医療法人社団創福会　ふくろうクリニック等々力</t>
  </si>
  <si>
    <t>医療法人社団浩生会　浩生会スズキ病院</t>
  </si>
  <si>
    <t>医療法人財団圭友会　小原病院</t>
  </si>
  <si>
    <t>医療法人社団健育会　竹川病院</t>
  </si>
  <si>
    <t>医療法人社団総合会　武蔵野中央病院</t>
  </si>
  <si>
    <t>聖ヶ丘病院</t>
  </si>
  <si>
    <t>一般財団法人愛生会　厚生荘病院</t>
  </si>
  <si>
    <t>医療法人社団　金地病院</t>
  </si>
  <si>
    <t>医療法人社団育生會　山口病院</t>
  </si>
  <si>
    <t>医療法人社団修世会　木場病院</t>
  </si>
  <si>
    <t>医療法人社団有洸会　三番町クリニック</t>
  </si>
  <si>
    <t>東京ほくと医療生活協同組合　生協浮間診療所</t>
  </si>
  <si>
    <t>医療法人社団野村会　昭和の杜病院</t>
  </si>
  <si>
    <t>医療法人社団慈誠会　慈誠会成増病院</t>
  </si>
  <si>
    <t>東京保健生活協同組合　東京健生病院</t>
  </si>
  <si>
    <t>医療法人財団謙仁会　亀有病院</t>
  </si>
  <si>
    <t>社会福祉法人　浅草寺病院</t>
  </si>
  <si>
    <t>医療法人社団中央白報会　白報会王子病院</t>
  </si>
  <si>
    <t>医療法人社団青藍会　鈴木病院</t>
  </si>
  <si>
    <t>医療法人財団　織本病院</t>
  </si>
  <si>
    <t>医療法人社団慧愛会　清泉メディカルクリニック</t>
  </si>
  <si>
    <t>医療法人社団慈誠会　東武練馬中央病院</t>
  </si>
  <si>
    <t>社会医療法人社団大成会　長汐病院</t>
  </si>
  <si>
    <t>医療法人財団逸生会　大橋病院</t>
  </si>
  <si>
    <t>医療法人社団青い鳥会　上田クリニック</t>
  </si>
  <si>
    <t>医療法人社団純正会　青梅東部病院</t>
  </si>
  <si>
    <t>医療法人社団福寿会　梅田診療所</t>
  </si>
  <si>
    <t>医療法人社団片桐会　たけし在宅クリニック</t>
  </si>
  <si>
    <t>医療法人社団慈誠会　上板橋病院</t>
  </si>
  <si>
    <t>医療法人社団慶成会　よみうりランド慶友病院</t>
  </si>
  <si>
    <t>足立区千住２－３９</t>
  </si>
  <si>
    <t>文京区本郷３－１－３</t>
  </si>
  <si>
    <t>新宿区戸山３－１０－６</t>
  </si>
  <si>
    <t>大島町元町３－２－９</t>
  </si>
  <si>
    <t>港区白金５－９－１</t>
  </si>
  <si>
    <t>目黒区東が丘２－５－１</t>
  </si>
  <si>
    <t>練馬区大泉学園町８－２４－２５</t>
  </si>
  <si>
    <t>荒川区荒川５－３－１</t>
  </si>
  <si>
    <t>板橋区小豆沢１－６－８</t>
  </si>
  <si>
    <t>練馬区中村北２－１０－１１</t>
  </si>
  <si>
    <t>西東京市新町２－５－１５</t>
  </si>
  <si>
    <t>大田区西蒲田７－１０－１</t>
  </si>
  <si>
    <t>狛江市岩戸南２－２－３</t>
  </si>
  <si>
    <t>江戸川区東小岩２－２４－１８</t>
  </si>
  <si>
    <t>渋谷区恵比寿２－３４－１０</t>
  </si>
  <si>
    <t>港区三田１－４－１７</t>
  </si>
  <si>
    <t>小平市小川東町４－１－１</t>
  </si>
  <si>
    <t>足立区千住曙町３５－１</t>
  </si>
  <si>
    <t>板橋区西台３－１１－３</t>
  </si>
  <si>
    <t>日野市大字宮２４８</t>
  </si>
  <si>
    <t>板橋区加賀１－３－１</t>
  </si>
  <si>
    <t>杉並区上荻２－４２－１１</t>
  </si>
  <si>
    <t>目黒区中町１－２７－１７</t>
  </si>
  <si>
    <t>北区中里１－５－６</t>
  </si>
  <si>
    <t>葛飾区西新小岩４－３９－２０</t>
  </si>
  <si>
    <t>八王子市椚田町５５７－３</t>
  </si>
  <si>
    <t>清瀬市野塩１－３２８</t>
  </si>
  <si>
    <t>江東区住吉１－１８－１</t>
  </si>
  <si>
    <t>世田谷区等々力３－５－２　ヒューリック等々力ビル３Ｆ</t>
  </si>
  <si>
    <t>板橋区成増３－３９－５</t>
  </si>
  <si>
    <t>練馬区栄町７－１</t>
  </si>
  <si>
    <t>中野区本町３－２８－１６</t>
  </si>
  <si>
    <t>板橋区桜川２－１９－１</t>
  </si>
  <si>
    <t>小金井市東町１－４４－２６</t>
  </si>
  <si>
    <t>多摩市連光寺２－６９－６</t>
  </si>
  <si>
    <t>多摩市和田１５４７</t>
  </si>
  <si>
    <t>足立区西新井栄町２－８－６</t>
  </si>
  <si>
    <t>東大和市南街１－１３－１２</t>
  </si>
  <si>
    <t>江東区木場５－８－７</t>
  </si>
  <si>
    <t>北区浮間３－２２－１</t>
  </si>
  <si>
    <t>昭島市宮沢町５２２－２</t>
  </si>
  <si>
    <t>文京区大塚４－３－８</t>
  </si>
  <si>
    <t>台東区浅草２－３０－１７</t>
  </si>
  <si>
    <t>江東区塩浜２－７－３</t>
  </si>
  <si>
    <t>清瀬市旭が丘１－２６１</t>
  </si>
  <si>
    <t>台東区浅草２－３４－７　グレイプス浅草２Ｆ</t>
  </si>
  <si>
    <t>台東区柳橋２－２０－４</t>
  </si>
  <si>
    <t>板橋区徳丸３－１９－１</t>
  </si>
  <si>
    <t>豊島区池袋１－５－８</t>
  </si>
  <si>
    <t>北区桐ヶ丘１－２２－１</t>
  </si>
  <si>
    <t>杉並区成田東３－１２－１３</t>
  </si>
  <si>
    <t>世田谷区奥沢７－１９－９</t>
  </si>
  <si>
    <t>青梅市黒沢１－６１９－９</t>
  </si>
  <si>
    <t>足立区梅田８－１２－１０</t>
  </si>
  <si>
    <t>板橋区常盤台４－３６－９</t>
  </si>
  <si>
    <t>新宿区西新宿１－２４－１　エステック情報ビル</t>
  </si>
  <si>
    <t>稲城市矢野口３２９４</t>
  </si>
  <si>
    <t>豊島区巣鴨１－１２－１　冠城園ビル６Ｆ</t>
  </si>
  <si>
    <t>042-645-7878</t>
  </si>
  <si>
    <t>042-665-2611</t>
  </si>
  <si>
    <t>042-338-8111</t>
  </si>
  <si>
    <t>042-374-3535</t>
  </si>
  <si>
    <t>042-562-1411</t>
  </si>
  <si>
    <t>03-5617-5617</t>
  </si>
  <si>
    <t>042-491-2121</t>
  </si>
  <si>
    <t>外科</t>
  </si>
  <si>
    <t>循環器科</t>
  </si>
  <si>
    <t>脳神経内科</t>
  </si>
  <si>
    <t>外科、胃腸科</t>
  </si>
  <si>
    <t>呼吸器外科</t>
  </si>
  <si>
    <t>呼吸器科</t>
  </si>
  <si>
    <t>消化器外科</t>
  </si>
  <si>
    <t>総合内科</t>
  </si>
  <si>
    <t>脳神経外科、神経内科、整形外科</t>
  </si>
  <si>
    <t>内科（消化器内科）</t>
  </si>
  <si>
    <t>麻酔科</t>
  </si>
  <si>
    <t>膠原病・リウマチ内科</t>
  </si>
  <si>
    <t>腫瘍血液内科</t>
  </si>
  <si>
    <t>一般内科</t>
  </si>
  <si>
    <t>外科、血管外科</t>
  </si>
  <si>
    <t>内科、消化器内科、循環器科</t>
  </si>
  <si>
    <t>外科、内科、泌尿器科</t>
  </si>
  <si>
    <t>内科、訪問診療</t>
  </si>
  <si>
    <t>内科、在宅訪問診療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</si>
  <si>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</si>
  <si>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</si>
  <si>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</si>
  <si>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</si>
  <si>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</si>
  <si>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192-0046</t>
  </si>
  <si>
    <t>123-0843</t>
  </si>
  <si>
    <t>113-8655</t>
  </si>
  <si>
    <t>201-0014</t>
  </si>
  <si>
    <t>136-0072</t>
  </si>
  <si>
    <t>120-0034</t>
  </si>
  <si>
    <t>113-8431</t>
  </si>
  <si>
    <t>114-0001</t>
  </si>
  <si>
    <t>120-0006</t>
  </si>
  <si>
    <t>154-0004</t>
  </si>
  <si>
    <t>146-0092</t>
  </si>
  <si>
    <t>165-0026</t>
  </si>
  <si>
    <t>136-0074</t>
  </si>
  <si>
    <t>166-0003</t>
  </si>
  <si>
    <t>181-0012</t>
  </si>
  <si>
    <t>178-0063</t>
  </si>
  <si>
    <t>160-0023</t>
  </si>
  <si>
    <t>194-0021</t>
  </si>
  <si>
    <t>167-0021</t>
  </si>
  <si>
    <t>185-0014</t>
  </si>
  <si>
    <t>134-0084</t>
  </si>
  <si>
    <t>125-0041</t>
  </si>
  <si>
    <t>204-0021</t>
  </si>
  <si>
    <t>169-0074</t>
  </si>
  <si>
    <t>181-0013</t>
  </si>
  <si>
    <t>167-0043</t>
  </si>
  <si>
    <t>166-0015</t>
  </si>
  <si>
    <t>179-0074</t>
  </si>
  <si>
    <t>123-0851</t>
  </si>
  <si>
    <t>176-0021</t>
  </si>
  <si>
    <t>154-0014</t>
  </si>
  <si>
    <t>133-0057</t>
  </si>
  <si>
    <t>104-0061</t>
  </si>
  <si>
    <t>142-0041</t>
  </si>
  <si>
    <t>169-0073</t>
  </si>
  <si>
    <t>108-0075</t>
  </si>
  <si>
    <t>108-0071</t>
  </si>
  <si>
    <t>130-0026</t>
  </si>
  <si>
    <t>140-0013</t>
  </si>
  <si>
    <t>158-0082</t>
  </si>
  <si>
    <t>157-0071</t>
  </si>
  <si>
    <t>157-0065</t>
  </si>
  <si>
    <t>154-0024</t>
  </si>
  <si>
    <t>158-0098</t>
  </si>
  <si>
    <t>154-0002</t>
  </si>
  <si>
    <t>164-0001</t>
  </si>
  <si>
    <t>116-0012</t>
  </si>
  <si>
    <t>116-0014</t>
  </si>
  <si>
    <t>174-0071</t>
  </si>
  <si>
    <t>123-0872</t>
  </si>
  <si>
    <t>125-0062</t>
  </si>
  <si>
    <t>132-0011</t>
  </si>
  <si>
    <t>153-0064</t>
  </si>
  <si>
    <t>144-0043</t>
  </si>
  <si>
    <t>144-0051</t>
  </si>
  <si>
    <t>142-0062</t>
  </si>
  <si>
    <t>140-0002</t>
  </si>
  <si>
    <t>167-0042</t>
  </si>
  <si>
    <t>177-0041</t>
  </si>
  <si>
    <t>177-0051</t>
  </si>
  <si>
    <t>194-0211</t>
  </si>
  <si>
    <t>195-0053</t>
  </si>
  <si>
    <t>194-0013</t>
  </si>
  <si>
    <t>194-0004</t>
  </si>
  <si>
    <t>197-0023</t>
  </si>
  <si>
    <t>197-0823</t>
  </si>
  <si>
    <t>206-0033</t>
  </si>
  <si>
    <t>184-0011</t>
  </si>
  <si>
    <t>180-0023</t>
  </si>
  <si>
    <t>181-0002</t>
  </si>
  <si>
    <t>188-0011</t>
  </si>
  <si>
    <t>170-0003</t>
  </si>
  <si>
    <t>116-0002</t>
  </si>
  <si>
    <t>162-0052</t>
  </si>
  <si>
    <t>135-0016</t>
  </si>
  <si>
    <t>157-0072</t>
  </si>
  <si>
    <t>157-0066</t>
  </si>
  <si>
    <t>158-0097</t>
  </si>
  <si>
    <t>151-0064</t>
  </si>
  <si>
    <t>170-0005</t>
  </si>
  <si>
    <t>132-0014</t>
  </si>
  <si>
    <t>152-0023</t>
  </si>
  <si>
    <t>141-0031</t>
  </si>
  <si>
    <t>112-0002</t>
  </si>
  <si>
    <t>192-0911</t>
  </si>
  <si>
    <t>184-0004</t>
  </si>
  <si>
    <t>197-0804</t>
  </si>
  <si>
    <t>206-0812</t>
  </si>
  <si>
    <t>182-0002</t>
  </si>
  <si>
    <t>136-0071</t>
  </si>
  <si>
    <t>113-0034</t>
  </si>
  <si>
    <t>155-0032</t>
  </si>
  <si>
    <t>204-0024</t>
  </si>
  <si>
    <t>196-0003</t>
  </si>
  <si>
    <t>150-0043</t>
  </si>
  <si>
    <t>170-0002</t>
  </si>
  <si>
    <t>171-0021</t>
  </si>
  <si>
    <t>175-0082</t>
  </si>
  <si>
    <t>176-0023</t>
  </si>
  <si>
    <t>179-0073</t>
  </si>
  <si>
    <t>178-0065</t>
  </si>
  <si>
    <t>120-0005</t>
  </si>
  <si>
    <t>133-0061</t>
  </si>
  <si>
    <t>206-0011</t>
  </si>
  <si>
    <t>189-0024</t>
  </si>
  <si>
    <t>104-0031</t>
  </si>
  <si>
    <t>141-0021</t>
  </si>
  <si>
    <t>158-0094</t>
  </si>
  <si>
    <t>158-0083</t>
  </si>
  <si>
    <t>157-0061</t>
  </si>
  <si>
    <t>150-0013</t>
  </si>
  <si>
    <t>150-0001</t>
  </si>
  <si>
    <t>165-0032</t>
  </si>
  <si>
    <t>171-0051</t>
  </si>
  <si>
    <t>114-0023</t>
  </si>
  <si>
    <t>116-0011</t>
  </si>
  <si>
    <t>175-0094</t>
  </si>
  <si>
    <t>124-0024</t>
  </si>
  <si>
    <t>153-0053</t>
  </si>
  <si>
    <t>145-0071</t>
  </si>
  <si>
    <t>102-0072</t>
  </si>
  <si>
    <t>180-0002</t>
  </si>
  <si>
    <t>197-0012</t>
  </si>
  <si>
    <t>193-0942</t>
  </si>
  <si>
    <t>194-0045</t>
  </si>
  <si>
    <t>183-0045</t>
  </si>
  <si>
    <t>185-0012</t>
  </si>
  <si>
    <t>191-0024</t>
  </si>
  <si>
    <t>185-0024</t>
  </si>
  <si>
    <t>182-0022</t>
  </si>
  <si>
    <t>115-0053</t>
  </si>
  <si>
    <t>111-0041</t>
  </si>
  <si>
    <t>145-0065</t>
  </si>
  <si>
    <t>156-0054</t>
  </si>
  <si>
    <t>135-0042</t>
  </si>
  <si>
    <t>154-0023</t>
  </si>
  <si>
    <t>154-0021</t>
  </si>
  <si>
    <t>154-0015</t>
  </si>
  <si>
    <t>158-0081</t>
  </si>
  <si>
    <t>151-0071</t>
  </si>
  <si>
    <t>150-0022</t>
  </si>
  <si>
    <t>164-0012</t>
  </si>
  <si>
    <t>179-0081</t>
  </si>
  <si>
    <t>179-0082</t>
  </si>
  <si>
    <t>121-0812</t>
  </si>
  <si>
    <t>124-0025</t>
  </si>
  <si>
    <t>125-0061</t>
  </si>
  <si>
    <t>132-0035</t>
  </si>
  <si>
    <t>146-0095</t>
  </si>
  <si>
    <t>115-0051</t>
  </si>
  <si>
    <t>114-0002</t>
  </si>
  <si>
    <t>115-0055</t>
  </si>
  <si>
    <t>175-0093</t>
  </si>
  <si>
    <t>180-0004</t>
  </si>
  <si>
    <t>195-0062</t>
  </si>
  <si>
    <t>188-0012</t>
  </si>
  <si>
    <t>100-0101</t>
  </si>
  <si>
    <t>206-0012</t>
  </si>
  <si>
    <t>207-0014</t>
  </si>
  <si>
    <t>186-0003</t>
  </si>
  <si>
    <t>152-8902</t>
  </si>
  <si>
    <t>152-0022</t>
  </si>
  <si>
    <t>140-0001</t>
  </si>
  <si>
    <t>178-0061</t>
  </si>
  <si>
    <t>177-0033</t>
  </si>
  <si>
    <t>120-0013</t>
  </si>
  <si>
    <t>124-0011</t>
  </si>
  <si>
    <t>132-0025</t>
  </si>
  <si>
    <t>133-0052</t>
  </si>
  <si>
    <t>152-0002</t>
  </si>
  <si>
    <t>152-0004</t>
  </si>
  <si>
    <t>143-0015</t>
  </si>
  <si>
    <t>162-0843</t>
  </si>
  <si>
    <t>193-0931</t>
  </si>
  <si>
    <t>182-0024</t>
  </si>
  <si>
    <t>206-0802</t>
  </si>
  <si>
    <t>136-0073</t>
  </si>
  <si>
    <t>174-8502</t>
  </si>
  <si>
    <t>124-0006</t>
  </si>
  <si>
    <t>194-0023</t>
  </si>
  <si>
    <t>194-0005</t>
  </si>
  <si>
    <t>142-0043</t>
  </si>
  <si>
    <t>151-0061</t>
  </si>
  <si>
    <t>167-0051</t>
  </si>
  <si>
    <t>133-0044</t>
  </si>
  <si>
    <t>168-0073</t>
  </si>
  <si>
    <t>167-0052</t>
  </si>
  <si>
    <t>141-6003</t>
  </si>
  <si>
    <t>178-0064</t>
  </si>
  <si>
    <t>112-0012</t>
  </si>
  <si>
    <t>113-0031</t>
  </si>
  <si>
    <t>195-0074</t>
  </si>
  <si>
    <t>190-0013</t>
  </si>
  <si>
    <t>202-0023</t>
  </si>
  <si>
    <t>187-0043</t>
  </si>
  <si>
    <t>191-0062</t>
  </si>
  <si>
    <t>186-0002</t>
  </si>
  <si>
    <t>185-0021</t>
  </si>
  <si>
    <t>141-0022</t>
  </si>
  <si>
    <t>108-0073</t>
  </si>
  <si>
    <t>180-0012</t>
  </si>
  <si>
    <t>203-0053</t>
  </si>
  <si>
    <t>196-0024</t>
  </si>
  <si>
    <t>171-0052</t>
  </si>
  <si>
    <t>140-0014</t>
  </si>
  <si>
    <t>179-0072</t>
  </si>
  <si>
    <t>181-8611</t>
  </si>
  <si>
    <t>171-0033</t>
  </si>
  <si>
    <t>106-0047</t>
  </si>
  <si>
    <t>104-0053</t>
  </si>
  <si>
    <t>110-0005</t>
  </si>
  <si>
    <t>192-0914</t>
  </si>
  <si>
    <t>190-0021</t>
  </si>
  <si>
    <t>201-0005</t>
  </si>
  <si>
    <t>204-0022</t>
  </si>
  <si>
    <t>192-0032</t>
  </si>
  <si>
    <t>105-0003</t>
  </si>
  <si>
    <t>104-0033</t>
  </si>
  <si>
    <t>134-0083</t>
  </si>
  <si>
    <t>206-0824</t>
  </si>
  <si>
    <t>143-0013</t>
  </si>
  <si>
    <t>201-0004</t>
  </si>
  <si>
    <t>135-0004</t>
  </si>
  <si>
    <t>198-0042</t>
  </si>
  <si>
    <t>111-0031</t>
  </si>
  <si>
    <t>191-0041</t>
  </si>
  <si>
    <t>151-0051</t>
  </si>
  <si>
    <t>120-0023</t>
  </si>
  <si>
    <t>206-0823</t>
  </si>
  <si>
    <t>175-0045</t>
  </si>
  <si>
    <t>121-0824</t>
  </si>
  <si>
    <t>173-0005</t>
  </si>
  <si>
    <t>135-0043</t>
  </si>
  <si>
    <t>153-0065</t>
  </si>
  <si>
    <t>193-0934</t>
  </si>
  <si>
    <t>114-0004</t>
  </si>
  <si>
    <t>143-0025</t>
  </si>
  <si>
    <t>175-0083</t>
  </si>
  <si>
    <t>123-0864</t>
  </si>
  <si>
    <t>156-0041</t>
  </si>
  <si>
    <t>114-0014</t>
  </si>
  <si>
    <t>166-0002</t>
  </si>
  <si>
    <t>191-0013</t>
  </si>
  <si>
    <t>173-8588</t>
  </si>
  <si>
    <t>143-0012</t>
  </si>
  <si>
    <t>167-0035</t>
  </si>
  <si>
    <t>198-0024</t>
  </si>
  <si>
    <t>170-0001</t>
  </si>
  <si>
    <t>208-0011</t>
  </si>
  <si>
    <t>146-0093</t>
  </si>
  <si>
    <t>180-0013</t>
  </si>
  <si>
    <t>204-0004</t>
  </si>
  <si>
    <t>144-0052</t>
  </si>
  <si>
    <t>135-0002</t>
  </si>
  <si>
    <t>155-0031</t>
  </si>
  <si>
    <t>171-0022</t>
  </si>
  <si>
    <t>192-0355</t>
  </si>
  <si>
    <t>177-0053</t>
  </si>
  <si>
    <t>111-0032</t>
  </si>
  <si>
    <t>189-0002</t>
  </si>
  <si>
    <t>194-0001</t>
  </si>
  <si>
    <t>108-0074</t>
  </si>
  <si>
    <t>146-0082</t>
  </si>
  <si>
    <t>142-0064</t>
  </si>
  <si>
    <t>193-0826</t>
  </si>
  <si>
    <t>178-0062</t>
  </si>
  <si>
    <t>101-0054</t>
  </si>
  <si>
    <t>166-0004</t>
  </si>
  <si>
    <t>121-0061</t>
  </si>
  <si>
    <t>141-0032</t>
  </si>
  <si>
    <t>179-0085</t>
  </si>
  <si>
    <t>123-0841</t>
  </si>
  <si>
    <t>176-0006</t>
  </si>
  <si>
    <t>160-0022</t>
  </si>
  <si>
    <t>157-0062</t>
  </si>
  <si>
    <t>189-0014</t>
  </si>
  <si>
    <t>174-0075</t>
  </si>
  <si>
    <t>113-0022</t>
  </si>
  <si>
    <t>176-0014</t>
  </si>
  <si>
    <t>184-8585</t>
  </si>
  <si>
    <t>206-0021</t>
  </si>
  <si>
    <t>167-0032</t>
  </si>
  <si>
    <t>120-0003</t>
  </si>
  <si>
    <t>206-0001</t>
  </si>
  <si>
    <t>125-0054</t>
  </si>
  <si>
    <t>146-0094</t>
  </si>
  <si>
    <t>192-0082</t>
  </si>
  <si>
    <t>204-0023</t>
  </si>
  <si>
    <t>183-0014</t>
  </si>
  <si>
    <t>189-0013</t>
  </si>
  <si>
    <t>131-0031</t>
  </si>
  <si>
    <t>186-0001</t>
  </si>
  <si>
    <t>144-0056</t>
  </si>
  <si>
    <t>191-0033</t>
  </si>
  <si>
    <t>104-0032</t>
  </si>
  <si>
    <t>207-0013</t>
  </si>
  <si>
    <t>121-0073</t>
  </si>
  <si>
    <t>179-0075</t>
  </si>
  <si>
    <t>175-0092</t>
  </si>
  <si>
    <t>151-0072</t>
  </si>
  <si>
    <t>101-0053</t>
  </si>
  <si>
    <t>198-0023</t>
  </si>
  <si>
    <t>125-8520</t>
  </si>
  <si>
    <t>206-0034</t>
  </si>
  <si>
    <t>181-0003</t>
  </si>
  <si>
    <t>154-0011</t>
  </si>
  <si>
    <t>150-0011</t>
  </si>
  <si>
    <t>177-0032</t>
  </si>
  <si>
    <t>208-0013</t>
  </si>
  <si>
    <t>124-0022</t>
  </si>
  <si>
    <t>186-0005</t>
  </si>
  <si>
    <t>193-0801</t>
  </si>
  <si>
    <t>204-0002</t>
  </si>
  <si>
    <t>120-0022</t>
  </si>
  <si>
    <t>157-0063</t>
  </si>
  <si>
    <t>197-0802</t>
  </si>
  <si>
    <t>174-0063</t>
  </si>
  <si>
    <t>111-0052</t>
  </si>
  <si>
    <t>170-0014</t>
  </si>
  <si>
    <t>165-0031</t>
  </si>
  <si>
    <t>115-0054</t>
  </si>
  <si>
    <t>198-0005</t>
  </si>
  <si>
    <t>194-0035</t>
  </si>
  <si>
    <t>120-0036</t>
  </si>
  <si>
    <t>195-0064</t>
  </si>
  <si>
    <t>114-0015</t>
  </si>
  <si>
    <t>山田　眞</t>
  </si>
  <si>
    <t>髙橋　聡</t>
  </si>
  <si>
    <t>安田　肇</t>
  </si>
  <si>
    <t>鈴木　雅子</t>
  </si>
  <si>
    <t>櫻井　博文</t>
  </si>
  <si>
    <t>鈴木　隆</t>
  </si>
  <si>
    <t>酒井　淳</t>
  </si>
  <si>
    <t>加藤　貴志</t>
  </si>
  <si>
    <t>矢野　貴彦</t>
  </si>
  <si>
    <t>櫻井　衛</t>
  </si>
  <si>
    <t>柳澤　徹</t>
  </si>
  <si>
    <t>中村内科</t>
  </si>
  <si>
    <t>社会医療法人社団愛有会　久米川病院</t>
  </si>
  <si>
    <t>社会福祉法人天童会　秋津療育園</t>
  </si>
  <si>
    <t>医療法人社団福寿会　慈英会病院</t>
  </si>
  <si>
    <t>公益財団法人三越厚生事業団　三越診療所</t>
  </si>
  <si>
    <t>医療法人社団慈誠会　慈誠会前野病院</t>
  </si>
  <si>
    <t>医療法人社団交鐘会　あおぞら在宅診療所城南</t>
  </si>
  <si>
    <t>医療法人社団じうんどう　慈雲堂病院</t>
  </si>
  <si>
    <t>東村山市青葉町３－３１－１</t>
  </si>
  <si>
    <t>八王子市西寺方町３１５</t>
  </si>
  <si>
    <t>板橋区前野町６－３８－３</t>
  </si>
  <si>
    <t>世田谷区新町２－３８－１４－２Ｆ</t>
  </si>
  <si>
    <t>世田谷区代沢２－３６－３０　池ノ上廣井ビル３Ｆ</t>
  </si>
  <si>
    <t>練馬区関町南４－１４－５３</t>
  </si>
  <si>
    <t>042-391-1377</t>
  </si>
  <si>
    <t>042-651-3231</t>
  </si>
  <si>
    <t>03-3969-1511</t>
  </si>
  <si>
    <t>03-6303-0152</t>
  </si>
  <si>
    <t>03-3928-6511</t>
  </si>
  <si>
    <t>内科、小児科、循環器内科</t>
  </si>
  <si>
    <t>麻酔科、内科</t>
  </si>
  <si>
    <t>内科、老年内科</t>
  </si>
  <si>
    <t>緩和ケア科</t>
  </si>
  <si>
    <t>内科、皮膚科、精神科、眼科</t>
  </si>
  <si>
    <t>小児科、小児外科</t>
  </si>
  <si>
    <t>内科、小児科、呼吸器内科、アレルギー科</t>
  </si>
  <si>
    <t>101-0051</t>
  </si>
  <si>
    <t>阿部　真也</t>
  </si>
  <si>
    <t>114-0013</t>
  </si>
  <si>
    <t>164-0013</t>
  </si>
  <si>
    <t>杉本　和隆</t>
  </si>
  <si>
    <t>196-0015</t>
  </si>
  <si>
    <t>203-0033</t>
  </si>
  <si>
    <t>192-0153</t>
  </si>
  <si>
    <t>191-0011</t>
  </si>
  <si>
    <t>111-0035</t>
  </si>
  <si>
    <t>150-0046</t>
  </si>
  <si>
    <t>194-0002</t>
  </si>
  <si>
    <t>125-0063</t>
  </si>
  <si>
    <t>医療法人社団回心会　ロイヤル病院</t>
  </si>
  <si>
    <t>医療法人社団つくし会　新田クリニック</t>
  </si>
  <si>
    <t>ひいらぎクリニック</t>
  </si>
  <si>
    <t>医療法人社団松和会　練馬高野台クリニック</t>
  </si>
  <si>
    <t>大森胃腸科</t>
  </si>
  <si>
    <t>医療法人社団壮仁会　三鷹あゆみクリニック</t>
  </si>
  <si>
    <t>杉並区下高井戸４－６－２</t>
  </si>
  <si>
    <t>国立市西２－２６－２９</t>
  </si>
  <si>
    <t>練馬区高野台１－８－１５</t>
  </si>
  <si>
    <t>千代田区隼町２－１５</t>
  </si>
  <si>
    <t>03-3302-7331</t>
  </si>
  <si>
    <t>042-574-3355</t>
  </si>
  <si>
    <t>03-6902-0809</t>
  </si>
  <si>
    <t>03-5372-6151</t>
  </si>
  <si>
    <t>042-491-0706</t>
  </si>
  <si>
    <t>03-3234-6226</t>
  </si>
  <si>
    <t>0422-45-2922</t>
  </si>
  <si>
    <t>内科、呼吸器内科、循環器内科、消化器内科、小児科</t>
  </si>
  <si>
    <t>内科、外科、心臓血管外科</t>
  </si>
  <si>
    <t>203-0023</t>
  </si>
  <si>
    <t>102-0092</t>
  </si>
  <si>
    <t>指定有効期限</t>
    <rPh sb="0" eb="2">
      <t>シテイ</t>
    </rPh>
    <rPh sb="2" eb="4">
      <t>ユウコウ</t>
    </rPh>
    <rPh sb="4" eb="6">
      <t>キゲン</t>
    </rPh>
    <phoneticPr fontId="3"/>
  </si>
  <si>
    <t>医療法人社団えにし　ホームクリニックえにし</t>
  </si>
  <si>
    <t>富士見台ひまわり診療所</t>
  </si>
  <si>
    <t>042-505-8632</t>
  </si>
  <si>
    <t>03-6712-0388</t>
  </si>
  <si>
    <t>矢澤クリニック渋谷</t>
  </si>
  <si>
    <t>03-5738-7282</t>
  </si>
  <si>
    <t>社会医療法人河北医療財団　河北ファミリークリニック南阿佐谷</t>
  </si>
  <si>
    <t>03-5356-7160</t>
  </si>
  <si>
    <t>通番</t>
    <rPh sb="0" eb="2">
      <t>ツウバン</t>
    </rPh>
    <phoneticPr fontId="2"/>
  </si>
  <si>
    <t>すずかけ台眼科クリニック</t>
  </si>
  <si>
    <t>042-788-5505</t>
  </si>
  <si>
    <t>医療法人社団礼恵会　むすび葉クリニック渋谷</t>
  </si>
  <si>
    <t>03-5778-9797</t>
  </si>
  <si>
    <t>青梅市東青梅４－１７－１６</t>
  </si>
  <si>
    <t>0428-21-3355</t>
  </si>
  <si>
    <t>宗教法人救世軍　救世軍清瀬病院</t>
  </si>
  <si>
    <t>清瀬市竹丘１－１７－９</t>
  </si>
  <si>
    <t>042-491-1411</t>
  </si>
  <si>
    <t>内科、外科、緩和ケア内科</t>
  </si>
  <si>
    <t>渋谷区初台１－３５－１０</t>
  </si>
  <si>
    <t>03-3370-2351</t>
  </si>
  <si>
    <t>医療法人社団　鹿島医院</t>
  </si>
  <si>
    <t>医療法人社団回心会　回心堂病院</t>
  </si>
  <si>
    <t>公益財団法人ライフ・エクステンション研究所付属　永寿総合病院柳橋分院</t>
  </si>
  <si>
    <t>医療法人財団　西武中央病院</t>
  </si>
  <si>
    <t>195-0054</t>
  </si>
  <si>
    <t>東久留米市南沢４－３－２</t>
  </si>
  <si>
    <t>渋谷区幡ヶ谷２－１４－１２</t>
  </si>
  <si>
    <t>大田区西蒲田７－３７－１０　グリーンプレイス蒲田３Ｆ</t>
  </si>
  <si>
    <t>東村山市富士見町１－１－４３</t>
  </si>
  <si>
    <t>042-461-2967</t>
  </si>
  <si>
    <t>03-3377-5141</t>
  </si>
  <si>
    <t>042-393-1811</t>
  </si>
  <si>
    <t>医療法人社団みやびの会　あきる野総合クリニック</t>
  </si>
  <si>
    <t>あきる野市草花１４３９－９</t>
  </si>
  <si>
    <t>大堀医院</t>
  </si>
  <si>
    <t>青梅市今井５－２４４０－１７８</t>
  </si>
  <si>
    <t>内科、小児科、麻酔科</t>
  </si>
  <si>
    <t>0428-31-9098</t>
  </si>
  <si>
    <t>鈴木　賢次郎</t>
  </si>
  <si>
    <t>医療法人社団凛咲会　さくらクリニック</t>
  </si>
  <si>
    <t>江戸川区本一色２－１２－６－１Ｆ</t>
  </si>
  <si>
    <t>03-3656-6235</t>
  </si>
  <si>
    <t>豊島区南大塚３－２－６　Ｋ－ＢＵＩＬＤＩＮＧ２０３</t>
  </si>
  <si>
    <t>社会医療法人河北医療財団　あいクリニック</t>
  </si>
  <si>
    <t>多摩市貝取１４３１－３</t>
  </si>
  <si>
    <t>042-375-9581</t>
  </si>
  <si>
    <t>03-3269-1021</t>
  </si>
  <si>
    <t>医療法人社団大和会　町田クリニック</t>
  </si>
  <si>
    <t>医療法人社団廣和会　浅草二天門クリニック</t>
  </si>
  <si>
    <t>03-5830-0121</t>
  </si>
  <si>
    <t>医療法人社団つむぎ　やすらぎ在宅診療所</t>
  </si>
  <si>
    <t>03-6806-2590</t>
  </si>
  <si>
    <t>精神科、内科、心療内科</t>
  </si>
  <si>
    <t>社会医療法人社団健友会　天沼診療所</t>
  </si>
  <si>
    <t>杉並区天沼３－２７－７</t>
  </si>
  <si>
    <t>03-3393-1866</t>
  </si>
  <si>
    <t>162-0065</t>
  </si>
  <si>
    <t>124-0013</t>
  </si>
  <si>
    <t>三鷹市下連雀３－７－１６　エミナール２Ｆ</t>
  </si>
  <si>
    <t>111-0021</t>
  </si>
  <si>
    <t>足立区鹿浜５－１３－７</t>
  </si>
  <si>
    <t>内科、消化器科、循環器科、呼吸器科</t>
  </si>
  <si>
    <t>内科、老年病科</t>
  </si>
  <si>
    <t>03-3899-7011</t>
  </si>
  <si>
    <t>耳鼻咽喉科、小児科</t>
  </si>
  <si>
    <t>内科、精神科、神経内科</t>
  </si>
  <si>
    <t>医療法人社団福寿会　福寿会病院</t>
  </si>
  <si>
    <t>足立区梅田７－１８－１２</t>
  </si>
  <si>
    <t>医療法人社団はなぶさ会　島村記念病院</t>
  </si>
  <si>
    <t>練馬区関町北２－４－１</t>
  </si>
  <si>
    <t>03-3928-0071</t>
  </si>
  <si>
    <t>03-5681-9055</t>
  </si>
  <si>
    <t>03-5725-8825</t>
  </si>
  <si>
    <t>医療法人社団杏生会　文京根津クリニック</t>
  </si>
  <si>
    <t>文京区根津１－１－１８　パライソ和田ビル３Ｆ</t>
  </si>
  <si>
    <t>03-3821-2102</t>
  </si>
  <si>
    <t>No.</t>
    <phoneticPr fontId="2"/>
  </si>
  <si>
    <t>東京保健生活協同組合　橋場診療所</t>
  </si>
  <si>
    <t>111-0023</t>
  </si>
  <si>
    <t>葛飾区新小岩１－４９－１０　第５デリカビル２Ｆ</t>
  </si>
  <si>
    <t>江戸川区篠崎町２－１－１</t>
  </si>
  <si>
    <t>03-3875-8480</t>
  </si>
  <si>
    <t>03-5879-3530</t>
  </si>
  <si>
    <t>03-5664-0777</t>
  </si>
  <si>
    <t>担当科</t>
  </si>
  <si>
    <t>石田　仁男</t>
  </si>
  <si>
    <t>木村　滿</t>
  </si>
  <si>
    <t>小林　龍一郎</t>
  </si>
  <si>
    <t>藤本　彰</t>
  </si>
  <si>
    <t>松原　仁志</t>
  </si>
  <si>
    <t>林　謙悟</t>
  </si>
  <si>
    <t>髙橋　晃</t>
  </si>
  <si>
    <t>江本　秀斗</t>
  </si>
  <si>
    <t>押切　勝</t>
  </si>
  <si>
    <t>星　洋助</t>
  </si>
  <si>
    <t>中山　一郎</t>
  </si>
  <si>
    <t>岩田　和也</t>
  </si>
  <si>
    <t>小関　雅義</t>
  </si>
  <si>
    <t>横山　健一</t>
  </si>
  <si>
    <t>大矢　妙子</t>
  </si>
  <si>
    <t>飯土用　誠也</t>
  </si>
  <si>
    <t>守川　悟</t>
  </si>
  <si>
    <t>伊地知　正光</t>
  </si>
  <si>
    <t>鈴木　宏彰</t>
  </si>
  <si>
    <t>土屋　喜由</t>
  </si>
  <si>
    <t>片本　行信</t>
  </si>
  <si>
    <t>杉浦　宏詩</t>
  </si>
  <si>
    <t>岡田　仁史</t>
  </si>
  <si>
    <t>塩谷　誠</t>
  </si>
  <si>
    <t>山﨑　有啓</t>
  </si>
  <si>
    <t>井上　康</t>
  </si>
  <si>
    <t>青井　東呉</t>
  </si>
  <si>
    <t>藤原　朋子</t>
  </si>
  <si>
    <t>山口　規夫</t>
  </si>
  <si>
    <t>中河原　光</t>
  </si>
  <si>
    <t>水野　朝敏</t>
  </si>
  <si>
    <t>星野　美佐子</t>
  </si>
  <si>
    <t>谷平　茂</t>
  </si>
  <si>
    <t>北澤　栄次</t>
  </si>
  <si>
    <t>小野　秀城</t>
  </si>
  <si>
    <t>末岡　伸夫</t>
  </si>
  <si>
    <t>矢島　俊巳</t>
  </si>
  <si>
    <t>山下　毅</t>
  </si>
  <si>
    <t>鷲見　泉</t>
  </si>
  <si>
    <t>鷲見　庸介</t>
  </si>
  <si>
    <t>森岡　新</t>
  </si>
  <si>
    <t>廣濱　浩司</t>
  </si>
  <si>
    <t>大谷　俊樹</t>
  </si>
  <si>
    <t>田沼　美昭</t>
  </si>
  <si>
    <t>福江　英尚</t>
  </si>
  <si>
    <t>服部　雅俊</t>
  </si>
  <si>
    <t>岡松　健太郎</t>
  </si>
  <si>
    <t>田口　享子</t>
  </si>
  <si>
    <t>阪本　健太郎</t>
  </si>
  <si>
    <t>石山　茂</t>
  </si>
  <si>
    <t>安藤　邦澤</t>
  </si>
  <si>
    <t>豊山　起光</t>
  </si>
  <si>
    <t>原田　芳明</t>
  </si>
  <si>
    <t>吉田　宏重</t>
  </si>
  <si>
    <t>推津　昌司</t>
  </si>
  <si>
    <t>田中　光彦</t>
  </si>
  <si>
    <t>原田　康司</t>
  </si>
  <si>
    <t>須藤　紀雄</t>
  </si>
  <si>
    <t>吉利　尚</t>
  </si>
  <si>
    <t>中村　孝一</t>
  </si>
  <si>
    <t>星野　照夫</t>
  </si>
  <si>
    <t>谷川　世樹</t>
  </si>
  <si>
    <t>岡村　玲大</t>
  </si>
  <si>
    <t>山本　雅宏</t>
  </si>
  <si>
    <t>田中　元文</t>
  </si>
  <si>
    <t>富永　智一</t>
  </si>
  <si>
    <t>陸川　秀智</t>
  </si>
  <si>
    <t>小林　雅史</t>
  </si>
  <si>
    <t>片倉　和彦</t>
  </si>
  <si>
    <t>大森　孝文</t>
  </si>
  <si>
    <t>吉行　俊郎</t>
  </si>
  <si>
    <t>羽尻　裕美</t>
  </si>
  <si>
    <t>新井　浩士</t>
  </si>
  <si>
    <t>常泉　智弘</t>
  </si>
  <si>
    <t>常泉　いづみ</t>
  </si>
  <si>
    <t>齋藤　康洋</t>
  </si>
  <si>
    <t>小野　詩保</t>
  </si>
  <si>
    <t>重島　祐介</t>
  </si>
  <si>
    <t>藤沼　康樹</t>
  </si>
  <si>
    <t>三浦　金次</t>
  </si>
  <si>
    <t>伊藤　弥生</t>
  </si>
  <si>
    <t>鈴木　浩之</t>
  </si>
  <si>
    <t>宮下　孝正</t>
  </si>
  <si>
    <t>増古　賢太郎</t>
  </si>
  <si>
    <t>淺野　希</t>
  </si>
  <si>
    <t>野村　芳樹</t>
  </si>
  <si>
    <t>成澤　慶哉</t>
  </si>
  <si>
    <t>八幡　憲喜</t>
  </si>
  <si>
    <t>濵口　昌明</t>
  </si>
  <si>
    <t>望月　諭</t>
  </si>
  <si>
    <t>内山　義和</t>
  </si>
  <si>
    <t>里井　豊</t>
  </si>
  <si>
    <t>青柳　健</t>
  </si>
  <si>
    <t>近藤　修二</t>
  </si>
  <si>
    <t>倉持　晋久</t>
  </si>
  <si>
    <t>大井田　基</t>
  </si>
  <si>
    <t>白井　寛</t>
  </si>
  <si>
    <t>鹿野　真実</t>
  </si>
  <si>
    <t>有馬　陽一</t>
  </si>
  <si>
    <t>衞藤　公治</t>
  </si>
  <si>
    <t>永島　幸枝</t>
  </si>
  <si>
    <t>山田　惠美子</t>
  </si>
  <si>
    <t>山田　哲</t>
  </si>
  <si>
    <t>上原　幸二</t>
  </si>
  <si>
    <t>後町　浩二</t>
  </si>
  <si>
    <t>石川　斉</t>
  </si>
  <si>
    <t>浮地　越男</t>
  </si>
  <si>
    <t>三好　健一郎</t>
  </si>
  <si>
    <t>炭谷　綾</t>
  </si>
  <si>
    <t>水口　澄人</t>
  </si>
  <si>
    <t>青木　恵子</t>
  </si>
  <si>
    <t>保坂　幸男</t>
  </si>
  <si>
    <t>丸山　正子</t>
  </si>
  <si>
    <t>菊地　隆文</t>
  </si>
  <si>
    <t>石田　由依子</t>
  </si>
  <si>
    <t>田邉　規充</t>
  </si>
  <si>
    <t>稲見　光春</t>
  </si>
  <si>
    <t>森瀨　春樹</t>
  </si>
  <si>
    <t>鳥羽　正浩</t>
  </si>
  <si>
    <t>菊地　邦夫</t>
  </si>
  <si>
    <t>佐伯　有泉</t>
  </si>
  <si>
    <t>矢野　玄一郎</t>
  </si>
  <si>
    <t>門松　拓哉</t>
  </si>
  <si>
    <t>北條　貴子</t>
  </si>
  <si>
    <t>萩澤　良美</t>
  </si>
  <si>
    <t>前田　和洋</t>
  </si>
  <si>
    <t>小嶋　範行</t>
  </si>
  <si>
    <t>竹田　秀一</t>
  </si>
  <si>
    <t>柚木　雅至</t>
  </si>
  <si>
    <t>村田　嘉彦</t>
  </si>
  <si>
    <t>塩島　俊也</t>
  </si>
  <si>
    <t>中村　正明</t>
  </si>
  <si>
    <t>望月　弘嗣</t>
  </si>
  <si>
    <t>田邉　康一</t>
  </si>
  <si>
    <t>佐村　雅義</t>
  </si>
  <si>
    <t>大久保　陸洋</t>
  </si>
  <si>
    <t>辻　髙明</t>
  </si>
  <si>
    <t>三室　知子</t>
  </si>
  <si>
    <t>義澤　雄介</t>
  </si>
  <si>
    <t>義澤　成美</t>
  </si>
  <si>
    <t>太田　斉</t>
  </si>
  <si>
    <t>太田　朝子</t>
  </si>
  <si>
    <t>濱谷　弘康</t>
  </si>
  <si>
    <t>橋本　政樹</t>
  </si>
  <si>
    <t>市東　哲夫</t>
  </si>
  <si>
    <t>坂部　準</t>
  </si>
  <si>
    <t>太田　ルシヤ</t>
  </si>
  <si>
    <t>渡辺　由貴子</t>
  </si>
  <si>
    <t>志越　顯</t>
  </si>
  <si>
    <t>熊谷　賴佳</t>
  </si>
  <si>
    <t>堀米　衣見子</t>
  </si>
  <si>
    <t>髙木　由利</t>
  </si>
  <si>
    <t>藤木　達雄</t>
  </si>
  <si>
    <t>松元　寛樹</t>
  </si>
  <si>
    <t>陣内　彦博</t>
  </si>
  <si>
    <t>加藤　富嗣</t>
  </si>
  <si>
    <t>及川　武史</t>
  </si>
  <si>
    <t>司馬　清輝</t>
  </si>
  <si>
    <t>相原　伸好</t>
  </si>
  <si>
    <t>椿　哲朗</t>
  </si>
  <si>
    <t>氏家　隆</t>
  </si>
  <si>
    <t>五味　志奈</t>
  </si>
  <si>
    <t>米谷　展明</t>
  </si>
  <si>
    <t>米谷　美津子</t>
  </si>
  <si>
    <t>小松　邦光</t>
  </si>
  <si>
    <t>舩津　到</t>
  </si>
  <si>
    <t>岸　良示</t>
  </si>
  <si>
    <t>谷村　繁雄</t>
  </si>
  <si>
    <t>小島　俊樹</t>
  </si>
  <si>
    <t>竹鼻　明子</t>
  </si>
  <si>
    <t>今井　富彦</t>
  </si>
  <si>
    <t>姫野　昌彦</t>
  </si>
  <si>
    <t>藤江　俊雄</t>
  </si>
  <si>
    <t>大西　聖子</t>
  </si>
  <si>
    <t>宮　典生</t>
  </si>
  <si>
    <t>中山　総一郎</t>
  </si>
  <si>
    <t>增井　一夫</t>
  </si>
  <si>
    <t>椎名　一雄</t>
  </si>
  <si>
    <t>松山　典正</t>
  </si>
  <si>
    <t>横田　浩司</t>
  </si>
  <si>
    <t>田口　眞</t>
  </si>
  <si>
    <t>森下　浩靖</t>
  </si>
  <si>
    <t>門川　誠</t>
  </si>
  <si>
    <t>田口　陽子</t>
  </si>
  <si>
    <t>奥山　尚</t>
  </si>
  <si>
    <t>中澤　綾</t>
  </si>
  <si>
    <t>関戸　俊樹</t>
  </si>
  <si>
    <t>蒲地　麻衣子</t>
  </si>
  <si>
    <t>齋藤　秀樹</t>
  </si>
  <si>
    <t>寺田　宗仁</t>
  </si>
  <si>
    <t>林　泉</t>
  </si>
  <si>
    <t>田中　裕之</t>
  </si>
  <si>
    <t>和智　惠子</t>
  </si>
  <si>
    <t>神戸　正樹</t>
  </si>
  <si>
    <t>平石　万美</t>
  </si>
  <si>
    <t>直宮　晃一</t>
  </si>
  <si>
    <t>秦　東秀</t>
  </si>
  <si>
    <t>上原　隆夫</t>
  </si>
  <si>
    <t>清水　忠典</t>
  </si>
  <si>
    <t>小栗　理人</t>
  </si>
  <si>
    <t>園田　訓士</t>
  </si>
  <si>
    <t>東郷　清児</t>
  </si>
  <si>
    <t>大山　恵子</t>
  </si>
  <si>
    <t>平野　良男</t>
  </si>
  <si>
    <t>片桐　崇文</t>
  </si>
  <si>
    <t>鈴木　智広</t>
  </si>
  <si>
    <t>竹下　政志</t>
  </si>
  <si>
    <t>上田　哲哉</t>
  </si>
  <si>
    <t>小川　晃生</t>
  </si>
  <si>
    <t>平野　功</t>
  </si>
  <si>
    <t>坂本　和英</t>
  </si>
  <si>
    <t>後藤　宏顕</t>
  </si>
  <si>
    <t>磯部　幸雄</t>
  </si>
  <si>
    <t>村上　元秀</t>
  </si>
  <si>
    <t>鹿島　研司</t>
  </si>
  <si>
    <t>岡本　克郎</t>
  </si>
  <si>
    <t>髙橋　武彦</t>
  </si>
  <si>
    <t>太田　雅也</t>
  </si>
  <si>
    <t>森迫　隆弘</t>
  </si>
  <si>
    <t>佐々木　弘子</t>
  </si>
  <si>
    <t>柏木　潤一</t>
  </si>
  <si>
    <t>齋藤　博</t>
  </si>
  <si>
    <t>中村　麻予</t>
  </si>
  <si>
    <t>川人　明</t>
  </si>
  <si>
    <t>諸冨　夏子</t>
  </si>
  <si>
    <t>西連寺　隆之</t>
  </si>
  <si>
    <t>海沼　滋典</t>
  </si>
  <si>
    <t>村田　昌隆</t>
  </si>
  <si>
    <t>野口　淳</t>
  </si>
  <si>
    <t>木村　知一郎</t>
  </si>
  <si>
    <t>荘司　輝昭</t>
  </si>
  <si>
    <t>片桐　淳</t>
  </si>
  <si>
    <t>井尾　和雄</t>
  </si>
  <si>
    <t>桑名　齊</t>
  </si>
  <si>
    <t>君川　正昭</t>
  </si>
  <si>
    <t>會澤　亮一</t>
  </si>
  <si>
    <t>米村　文雄</t>
  </si>
  <si>
    <t>呉　宗興</t>
  </si>
  <si>
    <t>奥田　昭宏</t>
  </si>
  <si>
    <t>川村　亮英</t>
  </si>
  <si>
    <t>矢ヶ崎　喜三郎</t>
  </si>
  <si>
    <t>城所　功文</t>
  </si>
  <si>
    <t>土橋　雄二</t>
  </si>
  <si>
    <t>青山　由美子</t>
  </si>
  <si>
    <t>橋爪　洋一</t>
  </si>
  <si>
    <t>森　英二</t>
  </si>
  <si>
    <t>櫻井　英一</t>
  </si>
  <si>
    <t>加藤　博則</t>
  </si>
  <si>
    <t>椎野　豊</t>
  </si>
  <si>
    <t>大野　恭史</t>
  </si>
  <si>
    <t>福田　亜紀子</t>
  </si>
  <si>
    <t>小林　宏至</t>
  </si>
  <si>
    <t>原　武史</t>
  </si>
  <si>
    <t>田邉　英一</t>
  </si>
  <si>
    <t>杉山　尚子</t>
  </si>
  <si>
    <t>井上　慶一</t>
  </si>
  <si>
    <t>山本　一章</t>
  </si>
  <si>
    <t>渡邉　郁夫</t>
  </si>
  <si>
    <t>上田　周</t>
  </si>
  <si>
    <t>井上　大輔</t>
  </si>
  <si>
    <t>北﨑　麻美子</t>
  </si>
  <si>
    <t>小原　正幸</t>
  </si>
  <si>
    <t>田原　邦朗</t>
  </si>
  <si>
    <t>吉田　章</t>
  </si>
  <si>
    <t>北浦　健一</t>
  </si>
  <si>
    <t>小原　惠</t>
  </si>
  <si>
    <t>橋本　充弘</t>
  </si>
  <si>
    <t>竹渕　一宏</t>
  </si>
  <si>
    <t>小沢　敦</t>
  </si>
  <si>
    <t>伊藤　芳樹</t>
  </si>
  <si>
    <t>山﨑　徹</t>
  </si>
  <si>
    <t>清水　光義</t>
  </si>
  <si>
    <t>田所　雅克</t>
  </si>
  <si>
    <t>坂井　典孝</t>
  </si>
  <si>
    <t>稲田　俊雄</t>
  </si>
  <si>
    <t>竹下　節兒</t>
  </si>
  <si>
    <t>星野　奈月</t>
  </si>
  <si>
    <t>中村　公彦</t>
  </si>
  <si>
    <t>堀辻　敏郎</t>
  </si>
  <si>
    <t>大西　裕子</t>
  </si>
  <si>
    <t>岡　武志</t>
  </si>
  <si>
    <t>品川　亮</t>
  </si>
  <si>
    <t>辻　亮作</t>
  </si>
  <si>
    <t>山本　和則</t>
  </si>
  <si>
    <t>伊藤　壽賀子</t>
  </si>
  <si>
    <t>市村　浩一</t>
  </si>
  <si>
    <t>野溝　明彦</t>
  </si>
  <si>
    <t>赤井　知高</t>
  </si>
  <si>
    <t>横山　聡</t>
  </si>
  <si>
    <t>今井　博彦</t>
  </si>
  <si>
    <t>稲田　敏樹</t>
  </si>
  <si>
    <t>澤渡　和男</t>
  </si>
  <si>
    <t>島袋　高志</t>
  </si>
  <si>
    <t>長沼　芳和</t>
  </si>
  <si>
    <t>大矢　徹</t>
  </si>
  <si>
    <t>山田　千津子</t>
  </si>
  <si>
    <t>金岡　里枝</t>
  </si>
  <si>
    <t>渡邉　純夫</t>
  </si>
  <si>
    <t>和田　順世</t>
  </si>
  <si>
    <t>荻原　哲夫</t>
  </si>
  <si>
    <t>三橋　誉</t>
  </si>
  <si>
    <t>冨永　智加子</t>
  </si>
  <si>
    <t>水野　美彦</t>
  </si>
  <si>
    <t>黄田　正徳</t>
  </si>
  <si>
    <t>塩安　佳樹</t>
  </si>
  <si>
    <t>桑原　裕美子</t>
  </si>
  <si>
    <t>牧田　明</t>
  </si>
  <si>
    <t>山崎　猛</t>
  </si>
  <si>
    <t>森　智之</t>
  </si>
  <si>
    <t>西　亨</t>
  </si>
  <si>
    <t>西野　由美子</t>
  </si>
  <si>
    <t>荻野　公嗣</t>
  </si>
  <si>
    <t>喜島　健雄</t>
  </si>
  <si>
    <t>山脇　早苗</t>
  </si>
  <si>
    <t>土屋　悟史</t>
  </si>
  <si>
    <t>鈴木　宏一</t>
  </si>
  <si>
    <t>上杉　ヱリ子</t>
  </si>
  <si>
    <t>永田　正博</t>
  </si>
  <si>
    <t>渡邊　煕</t>
  </si>
  <si>
    <t>小村井　美紀</t>
  </si>
  <si>
    <t>山上　賢治</t>
  </si>
  <si>
    <t>矢野　文彦</t>
  </si>
  <si>
    <t>黒田　忠英</t>
  </si>
  <si>
    <t>横山　貴之</t>
  </si>
  <si>
    <t>濱本　貴子</t>
  </si>
  <si>
    <t>吾妻　司</t>
  </si>
  <si>
    <t>山口　靖子</t>
  </si>
  <si>
    <t>新川　定</t>
  </si>
  <si>
    <t>西川　順一</t>
  </si>
  <si>
    <t>神川　恵子</t>
  </si>
  <si>
    <t>池本　久美子</t>
  </si>
  <si>
    <t>髙岡　利和</t>
  </si>
  <si>
    <t>平嶋　正直</t>
  </si>
  <si>
    <t>平嶋　清美</t>
  </si>
  <si>
    <t>峰下　哲</t>
  </si>
  <si>
    <t>外口　崇</t>
  </si>
  <si>
    <t>田邊　秀樹</t>
  </si>
  <si>
    <t>宮沢　知修</t>
  </si>
  <si>
    <t>西尾　めぐみ</t>
  </si>
  <si>
    <t>加藤　光敏</t>
  </si>
  <si>
    <t>藤井　大吾</t>
  </si>
  <si>
    <t>末松　隆二</t>
  </si>
  <si>
    <t>梅原　寿子</t>
  </si>
  <si>
    <t>廣瀬　久人</t>
  </si>
  <si>
    <t>保富　俊宏</t>
  </si>
  <si>
    <t>奥山　亨</t>
  </si>
  <si>
    <t>豊治　宏文</t>
  </si>
  <si>
    <t>竹﨑　伸一郎</t>
  </si>
  <si>
    <t>湯田　淳</t>
  </si>
  <si>
    <t>加藤　敬子</t>
  </si>
  <si>
    <t>城田　裕</t>
  </si>
  <si>
    <t>大嶋　智</t>
  </si>
  <si>
    <t>笠井　博人</t>
  </si>
  <si>
    <t>安田　典子</t>
  </si>
  <si>
    <t>渡邊　光尚</t>
  </si>
  <si>
    <t>藤邑　尚史</t>
  </si>
  <si>
    <t>近藤　喬</t>
  </si>
  <si>
    <t>榎　英二</t>
  </si>
  <si>
    <t>黒田　章仁</t>
  </si>
  <si>
    <t>石田　瑞穂</t>
  </si>
  <si>
    <t>井上　貴裕</t>
  </si>
  <si>
    <t>原　亜希子</t>
  </si>
  <si>
    <t>佐藤　義隆</t>
  </si>
  <si>
    <t>八木　さえ子</t>
  </si>
  <si>
    <t>任　博</t>
  </si>
  <si>
    <t>山根　秀章</t>
  </si>
  <si>
    <t>荒井　進</t>
  </si>
  <si>
    <t>稲葉　裕</t>
  </si>
  <si>
    <t>佐藤　弥都子</t>
  </si>
  <si>
    <t>上杉　妙子</t>
  </si>
  <si>
    <t>三浦　義太郎</t>
  </si>
  <si>
    <t>赤坂　江美子</t>
  </si>
  <si>
    <t>竹田　広毅</t>
  </si>
  <si>
    <t>日髙　隆信</t>
  </si>
  <si>
    <t>作田　誠</t>
  </si>
  <si>
    <t>沖津　篤</t>
  </si>
  <si>
    <t>前納　崇弘</t>
  </si>
  <si>
    <t>堀川　沙紀</t>
  </si>
  <si>
    <t>磯﨑　秀明</t>
  </si>
  <si>
    <t>江川　宏寿</t>
  </si>
  <si>
    <t>脇田　進一</t>
  </si>
  <si>
    <t>並木　義夫</t>
  </si>
  <si>
    <t>塚越　実</t>
  </si>
  <si>
    <t>大城戸　賢一</t>
  </si>
  <si>
    <t>栗山　実</t>
  </si>
  <si>
    <t>鈴木　達夫</t>
  </si>
  <si>
    <t>萬年　洋一</t>
  </si>
  <si>
    <t>飯塚　啓介</t>
  </si>
  <si>
    <t>楠田　飛鳥</t>
  </si>
  <si>
    <t>市川　直哉</t>
  </si>
  <si>
    <t>天本　宏</t>
  </si>
  <si>
    <t>中村　精紀</t>
  </si>
  <si>
    <t>津島　陽</t>
  </si>
  <si>
    <t>岡　由紀子</t>
  </si>
  <si>
    <t>小泉　紋禎</t>
  </si>
  <si>
    <t>山田　治広</t>
  </si>
  <si>
    <t>平島　美保</t>
  </si>
  <si>
    <t>前田　誠造</t>
  </si>
  <si>
    <t>北川　容子</t>
  </si>
  <si>
    <t>工藤　敏和</t>
  </si>
  <si>
    <t>小濱　肇</t>
  </si>
  <si>
    <t>稲田　美紀</t>
  </si>
  <si>
    <t>内田　英一</t>
  </si>
  <si>
    <t>杉本　賢治</t>
  </si>
  <si>
    <t>小松　英嗣</t>
  </si>
  <si>
    <t>渡辺　航</t>
  </si>
  <si>
    <t>林　ルミ子</t>
  </si>
  <si>
    <t>羽藤　泰</t>
  </si>
  <si>
    <t>長岩　治郎</t>
  </si>
  <si>
    <t>玉井　健介</t>
  </si>
  <si>
    <t>髙山　純一</t>
  </si>
  <si>
    <t>大塚　康久</t>
  </si>
  <si>
    <t>鈴木　道彦</t>
  </si>
  <si>
    <t>八百板　仁志</t>
  </si>
  <si>
    <t>一瀬　隆広</t>
  </si>
  <si>
    <t>石田　隆雄</t>
  </si>
  <si>
    <t>中井　康晴</t>
  </si>
  <si>
    <t>石川　みずえ</t>
  </si>
  <si>
    <t>石橋　励</t>
  </si>
  <si>
    <t>小川　一夫</t>
  </si>
  <si>
    <t>源河　敦史</t>
  </si>
  <si>
    <t>竹﨑　三立</t>
  </si>
  <si>
    <t>小倉　篤</t>
  </si>
  <si>
    <t>松永　宏明</t>
  </si>
  <si>
    <t>吉田　明弘</t>
  </si>
  <si>
    <t>三浦　寧子</t>
  </si>
  <si>
    <t>大堀　洋一</t>
  </si>
  <si>
    <t>松藤　民子</t>
  </si>
  <si>
    <t>岡本　悟士</t>
  </si>
  <si>
    <t>大畑　隆郎</t>
  </si>
  <si>
    <t>上野　晶香</t>
  </si>
  <si>
    <t>古田　夏恵</t>
  </si>
  <si>
    <t>柴原　公明</t>
  </si>
  <si>
    <t>塙　勝博</t>
  </si>
  <si>
    <t>瀧原　道東</t>
  </si>
  <si>
    <t>髙倉　裕一</t>
  </si>
  <si>
    <t>鈴木　瑞史</t>
  </si>
  <si>
    <t>小関　洋</t>
  </si>
  <si>
    <t>永田　勝太郎</t>
  </si>
  <si>
    <t>岡　潔</t>
  </si>
  <si>
    <t>渡邉　達雄</t>
  </si>
  <si>
    <t>守屋　佑貴子</t>
  </si>
  <si>
    <t>土田　直輝</t>
  </si>
  <si>
    <t>竹井　敏</t>
  </si>
  <si>
    <t>池田　貴行</t>
  </si>
  <si>
    <t>大屋　喜章</t>
  </si>
  <si>
    <t>若山　茂</t>
  </si>
  <si>
    <t>三上　厳</t>
  </si>
  <si>
    <t>江端　豪</t>
  </si>
  <si>
    <t>吉井　肇</t>
  </si>
  <si>
    <t>田中　克明</t>
  </si>
  <si>
    <t>上鶴　里央子</t>
  </si>
  <si>
    <t>塩田　正喜</t>
  </si>
  <si>
    <t>矢作　栄一郎</t>
  </si>
  <si>
    <t>山内　茂生</t>
  </si>
  <si>
    <t>平林　一美</t>
  </si>
  <si>
    <t>濵﨑　せり</t>
  </si>
  <si>
    <t>橋本　裕美</t>
  </si>
  <si>
    <t>神谷　諭</t>
  </si>
  <si>
    <t>石田　徹</t>
  </si>
  <si>
    <t>福岡　久美子</t>
  </si>
  <si>
    <t>田畑　茂喜</t>
  </si>
  <si>
    <t>芳賀　剛</t>
  </si>
  <si>
    <t>野木村　一郎</t>
  </si>
  <si>
    <t>小島　一男</t>
  </si>
  <si>
    <t>熊川　寿郎</t>
  </si>
  <si>
    <t>廣邊　千花</t>
  </si>
  <si>
    <t>片岡　喜直</t>
  </si>
  <si>
    <t>小泉　豪</t>
  </si>
  <si>
    <t>石井　信一</t>
  </si>
  <si>
    <t>吉野　保江</t>
  </si>
  <si>
    <t>吉田　孝太郎</t>
  </si>
  <si>
    <t>松井　道大</t>
  </si>
  <si>
    <t>伊藤　緑</t>
  </si>
  <si>
    <t>出光　豊明</t>
  </si>
  <si>
    <t>栗山　健一</t>
  </si>
  <si>
    <t>関　尚美</t>
  </si>
  <si>
    <t>代田　喜典</t>
  </si>
  <si>
    <t>中村　吉孝</t>
  </si>
  <si>
    <t>米山　尚慶</t>
  </si>
  <si>
    <t>高橋　美妃</t>
  </si>
  <si>
    <t>田村　憲</t>
  </si>
  <si>
    <t>井倉　和紀</t>
  </si>
  <si>
    <t>平田　沙和</t>
  </si>
  <si>
    <t>笠井　建彰</t>
  </si>
  <si>
    <t>草間　一成</t>
  </si>
  <si>
    <t>竹中　千昭</t>
  </si>
  <si>
    <t>坂本　吉正</t>
  </si>
  <si>
    <t>小澤　康之</t>
  </si>
  <si>
    <t>永田　俊郎</t>
  </si>
  <si>
    <t>小野　喬</t>
  </si>
  <si>
    <t>澁谷　浩孝</t>
  </si>
  <si>
    <t>椎井　徹</t>
  </si>
  <si>
    <t>井戸田　舞</t>
  </si>
  <si>
    <t>内藤　誠二</t>
  </si>
  <si>
    <t>吉川　正洋</t>
  </si>
  <si>
    <t>太田　扶美代</t>
  </si>
  <si>
    <t>坂本　真吾</t>
  </si>
  <si>
    <t>日毛　和男</t>
  </si>
  <si>
    <t>谷田貝　茂雄</t>
  </si>
  <si>
    <t>清水　武志</t>
  </si>
  <si>
    <t>中野　雄太</t>
  </si>
  <si>
    <t>濵田　真輝</t>
  </si>
  <si>
    <t>阿知和　郁也</t>
  </si>
  <si>
    <t>鈴木　小百合</t>
  </si>
  <si>
    <t>鈴木　牧子</t>
  </si>
  <si>
    <t>澤田　卓人</t>
  </si>
  <si>
    <t>阿部　守雄</t>
  </si>
  <si>
    <t>栁澤　明子</t>
  </si>
  <si>
    <t>東海林　豊</t>
  </si>
  <si>
    <t>下村　浩祐</t>
  </si>
  <si>
    <t>佐藤　雄</t>
  </si>
  <si>
    <t>金光　芳生</t>
  </si>
  <si>
    <t>水城　隆</t>
  </si>
  <si>
    <t>小穴　正博</t>
  </si>
  <si>
    <t>近藤　朗彦</t>
  </si>
  <si>
    <t>丸山　雅弘</t>
  </si>
  <si>
    <t>高橋　重明</t>
  </si>
  <si>
    <t>渡部　晃三</t>
  </si>
  <si>
    <t>青木　映莉子</t>
  </si>
  <si>
    <t>池田　文</t>
  </si>
  <si>
    <t>吉川　英富</t>
  </si>
  <si>
    <t>藤崎　宣吉</t>
  </si>
  <si>
    <t>柴山　隆男</t>
  </si>
  <si>
    <t>鈴木　夏実</t>
  </si>
  <si>
    <t>奥野　開斗</t>
  </si>
  <si>
    <t>福井　正德</t>
  </si>
  <si>
    <t>村藤　裕子</t>
  </si>
  <si>
    <t>小坂　和子</t>
  </si>
  <si>
    <t>平岡　史郎</t>
  </si>
  <si>
    <t>芳田　工</t>
  </si>
  <si>
    <t>渡辺　勇</t>
  </si>
  <si>
    <t>阿部　一貴</t>
  </si>
  <si>
    <t>笹山　貴子</t>
  </si>
  <si>
    <t>福間　祐美子</t>
  </si>
  <si>
    <t>中田　賢一郎</t>
  </si>
  <si>
    <t>井上　智貴</t>
  </si>
  <si>
    <t>梅澤　謙一</t>
  </si>
  <si>
    <t>猪野　裕之</t>
  </si>
  <si>
    <t>後藤　哲司</t>
  </si>
  <si>
    <t>牛尾　龍朗</t>
  </si>
  <si>
    <t>石井　成伸</t>
  </si>
  <si>
    <t>加藤　泰奈</t>
  </si>
  <si>
    <t>渡邉　多代</t>
  </si>
  <si>
    <t>猪飼　美香</t>
  </si>
  <si>
    <t>和田　京子</t>
  </si>
  <si>
    <t>玉木　一弘</t>
  </si>
  <si>
    <t>川上　正人</t>
  </si>
  <si>
    <t>濱田　隼一</t>
  </si>
  <si>
    <t>細川　譲</t>
  </si>
  <si>
    <t>來栖　宏二</t>
  </si>
  <si>
    <t>北井　淳</t>
  </si>
  <si>
    <t>清水　孝彦</t>
  </si>
  <si>
    <t>上今別府　大作</t>
  </si>
  <si>
    <t>山下　晋矢</t>
  </si>
  <si>
    <t>武田　光史</t>
  </si>
  <si>
    <t>櫻井　信行</t>
  </si>
  <si>
    <t>畑　裕</t>
  </si>
  <si>
    <t>上田　仁</t>
  </si>
  <si>
    <t>山本　浩之</t>
  </si>
  <si>
    <t>竹内　友朗</t>
  </si>
  <si>
    <t>藤井　徹朗</t>
  </si>
  <si>
    <t>吉永　惠実</t>
  </si>
  <si>
    <t>加藤　真以子</t>
  </si>
  <si>
    <t>岡田　純卓</t>
  </si>
  <si>
    <t>後藤　美央</t>
  </si>
  <si>
    <t>藤原　漢吉</t>
  </si>
  <si>
    <t>佐伯　久美子</t>
  </si>
  <si>
    <t>山田　大貴</t>
  </si>
  <si>
    <t>山本　善彦</t>
  </si>
  <si>
    <t>福島　祥子</t>
  </si>
  <si>
    <t>望月　香織</t>
  </si>
  <si>
    <t>松田　豪毅</t>
  </si>
  <si>
    <t>宮本　哲也</t>
  </si>
  <si>
    <t>藤森　努</t>
  </si>
  <si>
    <t>伊藤　憲治</t>
  </si>
  <si>
    <t>伊禮　倫子</t>
  </si>
  <si>
    <t>野崎　修平</t>
  </si>
  <si>
    <t>小杉　依子</t>
  </si>
  <si>
    <t>井之輪　俊彦</t>
  </si>
  <si>
    <t>久保　明宏</t>
  </si>
  <si>
    <t>大城　健一</t>
  </si>
  <si>
    <t>岩橋　健太</t>
  </si>
  <si>
    <t>水野　達人</t>
  </si>
  <si>
    <t>山根　克章</t>
  </si>
  <si>
    <t>菅　重博</t>
  </si>
  <si>
    <t>松尾　英男</t>
  </si>
  <si>
    <t>大森　康匡</t>
  </si>
  <si>
    <t>村上　敦子</t>
  </si>
  <si>
    <t>片山　泰一郎</t>
  </si>
  <si>
    <t>野田　智宏</t>
  </si>
  <si>
    <t>小西　亜佐子</t>
  </si>
  <si>
    <t>杉本　剛</t>
  </si>
  <si>
    <t>塩田　修玄</t>
  </si>
  <si>
    <t>菅田　彰</t>
  </si>
  <si>
    <t>神﨑　博</t>
  </si>
  <si>
    <t>吉澤　洋景</t>
  </si>
  <si>
    <t>吉澤　威勇</t>
  </si>
  <si>
    <t>了德寺　剛</t>
  </si>
  <si>
    <t>伊藤　昌彦</t>
  </si>
  <si>
    <t>三輪　英雄</t>
  </si>
  <si>
    <t>飯田　善樹</t>
  </si>
  <si>
    <t>土屋　杏平</t>
  </si>
  <si>
    <t>久保　幸子</t>
  </si>
  <si>
    <t>寺田　穰</t>
  </si>
  <si>
    <t>浦島　創</t>
  </si>
  <si>
    <t>佐藤　越</t>
  </si>
  <si>
    <t>種村　孝</t>
  </si>
  <si>
    <t>宋　圭男</t>
  </si>
  <si>
    <t>田邉　祐二</t>
  </si>
  <si>
    <t>渡辺　哲弥</t>
  </si>
  <si>
    <t>木原　可子</t>
  </si>
  <si>
    <t>上柳　圭一</t>
  </si>
  <si>
    <t>医療法人社団慶成会　青梅慶友病院</t>
  </si>
  <si>
    <t>社会医療法人財団城南福祉医療協会　三ッ木診療所</t>
  </si>
  <si>
    <t>医療法人社団晴山会　おしきり眼科</t>
  </si>
  <si>
    <t>医療法人社団平成優和会　百草の森ふれあいクリニック</t>
  </si>
  <si>
    <t>医療法人社団健剛会　おぜきクリニック</t>
  </si>
  <si>
    <t>大矢医院</t>
  </si>
  <si>
    <t>医療法人社団誠実会　飯土用内科</t>
  </si>
  <si>
    <t>医療法人社団 つちやクリニック</t>
  </si>
  <si>
    <t>杉浦クリニック</t>
  </si>
  <si>
    <t>やぎゅう医院</t>
  </si>
  <si>
    <t>医療法人社団育誠会　塩谷医院</t>
  </si>
  <si>
    <t>社会福祉法人仁生社　江戸川病院高砂分院</t>
  </si>
  <si>
    <t>医療法人社団石筍会　山口内科・呼吸器科クリニック</t>
  </si>
  <si>
    <t>稲城長沼眼科</t>
  </si>
  <si>
    <t>谷平医院</t>
  </si>
  <si>
    <t>北沢内科クリニック</t>
  </si>
  <si>
    <t>小野内科循環器科クリニック</t>
  </si>
  <si>
    <t>医療法人社団伸陽会　神保町消化器科・内科</t>
  </si>
  <si>
    <t>やじまクリニック</t>
  </si>
  <si>
    <t>すみ眼科・整形外科</t>
  </si>
  <si>
    <t>森岡小児科医院</t>
  </si>
  <si>
    <t>広浜内科クリニック</t>
  </si>
  <si>
    <t>かみさぎキッズクリニック</t>
  </si>
  <si>
    <t>医療法人社団浩悠会　田沼内科・小児科医院</t>
  </si>
  <si>
    <t>医療法人ＨＰＣ　駒込あおば内科</t>
  </si>
  <si>
    <t>阪本クリニック</t>
  </si>
  <si>
    <t>医療法人社団鶏頭会　安藤クリニック</t>
  </si>
  <si>
    <t>医療法人社団ゆうきり会　とよやま整形外科クリニック</t>
  </si>
  <si>
    <t>医療法人社団明桜会　ハラダクリニック</t>
  </si>
  <si>
    <t>医療法人社団宏英会　吉田医院</t>
  </si>
  <si>
    <t>医療法人社団昌葉会　北篠崎クリニック</t>
  </si>
  <si>
    <t>京王八王子駅前診療所</t>
  </si>
  <si>
    <t>医療法人社団医優会　三鷹南口内科</t>
  </si>
  <si>
    <t>須藤クリニック</t>
  </si>
  <si>
    <t>牛浜内科クリニック</t>
  </si>
  <si>
    <t>医療法人社団玲世会　いろは診療所</t>
  </si>
  <si>
    <t>小金井ファミリークリニック</t>
  </si>
  <si>
    <t>医療法人社団好仁会　滝山クリニック</t>
  </si>
  <si>
    <t>吉行医院</t>
  </si>
  <si>
    <t>二葉医院</t>
  </si>
  <si>
    <t>医療法人社団城南はじめ会　ひろクリニック大森</t>
  </si>
  <si>
    <t>医療法人社団　常泉クリニック</t>
  </si>
  <si>
    <t>ＧＰクリニック自由が丘</t>
  </si>
  <si>
    <t>町のクリニック目白</t>
  </si>
  <si>
    <t>医療法人社団慈誠会　浮間舟渡病院</t>
  </si>
  <si>
    <t>医療法人社団ＴＭメディカルソリューションズ　みやしたクリニック</t>
  </si>
  <si>
    <t>医療法人社団建英会　浅野クリニック</t>
  </si>
  <si>
    <t>医療法人社団芙蓉会　ふよう病院</t>
  </si>
  <si>
    <t>医療法人社団緑のこころ　南平山の上クリニック</t>
  </si>
  <si>
    <t>医療法人社団のぞみの朋　日野のぞみクリニック</t>
  </si>
  <si>
    <t>医療法人社団　八丁堀医院</t>
  </si>
  <si>
    <t>医療法人社団幸心会　ケンクリニック</t>
  </si>
  <si>
    <t>三倉クリニック</t>
  </si>
  <si>
    <t>白井クリニック</t>
  </si>
  <si>
    <t>医療法人社団寿恵会　深沢１丁目クリニック</t>
  </si>
  <si>
    <t>医療法人社団京浜会　新京浜病院</t>
  </si>
  <si>
    <t>衞藤医院</t>
  </si>
  <si>
    <t>ながしま脳外科内科クリニック</t>
  </si>
  <si>
    <t>後町外科胃腸科クリニック</t>
  </si>
  <si>
    <t>石川内科医院</t>
  </si>
  <si>
    <t>医療法人社団回心会　回心堂第二病院</t>
  </si>
  <si>
    <t>西都保健生活協同組合　北多摩クリニック</t>
  </si>
  <si>
    <t>医療法人社団親和会　杉並病院</t>
  </si>
  <si>
    <t>医療法人社団ＬＳ　１７３総合内科クリニック</t>
  </si>
  <si>
    <t>医療法人社団　八王子中央診療所</t>
  </si>
  <si>
    <t>医療法人社団一白会　菊地脳神経外科・整形外科</t>
  </si>
  <si>
    <t>医療法人社団英泉会　佐伯医院</t>
  </si>
  <si>
    <t>医療法人社団　かけい医院</t>
  </si>
  <si>
    <t>医療法人財団佐花会　大井中央病院</t>
  </si>
  <si>
    <t>医療法人社団湘南会　亀有みんなのクリニック</t>
  </si>
  <si>
    <t>竹田クリニック</t>
  </si>
  <si>
    <t>柳沢医院</t>
  </si>
  <si>
    <t>医療法人社団ゆうの会　むさしの共立診療所</t>
  </si>
  <si>
    <t>医療法人社団　塩島内科医院</t>
  </si>
  <si>
    <t>望月眼科クリニック</t>
  </si>
  <si>
    <t>東京ほくと医療生活協同組合　荒川生協診療所</t>
  </si>
  <si>
    <t>医療法人社団優睛会　佐村眼科</t>
  </si>
  <si>
    <t>大久保医院</t>
  </si>
  <si>
    <t>義澤皮膚科内科クリニック</t>
  </si>
  <si>
    <t>若草クリニック</t>
  </si>
  <si>
    <t>社会医療法人河北医療財団多摩事業部　あいクリニック</t>
  </si>
  <si>
    <t>医療法人社団錦祥会　錦クリニック</t>
  </si>
  <si>
    <t>社会福祉法人清明会　清明会本部診療所</t>
  </si>
  <si>
    <t>太田医院</t>
  </si>
  <si>
    <t>医療法人社団京浜会　京浜病院</t>
  </si>
  <si>
    <t>ソライロ在宅クリニック</t>
  </si>
  <si>
    <t>仙川駅前すずきクリニック</t>
  </si>
  <si>
    <t>医療法人社団久遠会　高沢病院</t>
  </si>
  <si>
    <t>おいかわ内科在宅クリニック</t>
  </si>
  <si>
    <t>医療法人社団　椿診療所</t>
  </si>
  <si>
    <t>医療法人社団明生会　セントラル病院松濤</t>
  </si>
  <si>
    <t>医療法人社団明生会　セントラル病院</t>
  </si>
  <si>
    <t>医療法人社団明生会　セントラル病院分院</t>
  </si>
  <si>
    <t>一般財団法人平和協会　駒沢診療所</t>
  </si>
  <si>
    <t>医療法人社団三医会　鶴川記念病院</t>
  </si>
  <si>
    <t>医療法人社団三楽会　ひめのクリニック</t>
  </si>
  <si>
    <t>医療法人社団はなまる会　千歳台はなクリニック</t>
  </si>
  <si>
    <t>医療法人社団はなまる会　南町田はなクリニック</t>
  </si>
  <si>
    <t>医療法人社団はなまる会　烏山はなクリニック</t>
  </si>
  <si>
    <t>医療法人社団慈雄会　椎名眼科医院</t>
  </si>
  <si>
    <t>上板橋松山内科クリニック</t>
  </si>
  <si>
    <t>医療法人社団ゆい　トータルケアクリニック</t>
  </si>
  <si>
    <t>医療法人社団弘寿会　小石川ホームクリニック</t>
  </si>
  <si>
    <t>社会福祉法人信愛報恩会　信愛病院</t>
  </si>
  <si>
    <t>奥山内科クリニック</t>
  </si>
  <si>
    <t>医療法人社団　イリス訪問診療クリニック</t>
  </si>
  <si>
    <t>医療法人社団　関戸クリニック</t>
  </si>
  <si>
    <t>医療法人社団けいわ会　和智クリニック</t>
  </si>
  <si>
    <t>保谷駅前クリニック</t>
  </si>
  <si>
    <t>直宮医院</t>
  </si>
  <si>
    <t>クリニックコスモス</t>
  </si>
  <si>
    <t>メディカルクリニック悠々</t>
  </si>
  <si>
    <t>医療法人社団健身会　さくら中央クリニック</t>
  </si>
  <si>
    <t>医療法人社団元志会　成増駅前内科・循環器内科クリニック</t>
  </si>
  <si>
    <t>医療法人社団医輝会　東郷医院</t>
  </si>
  <si>
    <t>医療法人社団つばさ　つばさクリニック</t>
  </si>
  <si>
    <t>医療法人社団おおぞら会　つばさクリニック</t>
  </si>
  <si>
    <t>社会医療法人社団愛有会　さんあい介護医療院</t>
  </si>
  <si>
    <t>医療法人社団生栄会　赤羽台診療所</t>
  </si>
  <si>
    <t>医療法人社団功和会　平野クリニック</t>
  </si>
  <si>
    <t>いそべクリニック</t>
  </si>
  <si>
    <t>村上クリニック</t>
  </si>
  <si>
    <t>社会医療法人社団順江会　江東病院附属在宅診療所</t>
  </si>
  <si>
    <t>医療法人社団医真会　世田谷ホームケアクリニック</t>
  </si>
  <si>
    <t>医療法人社団佐々木クリニック　佐々木クリニック多摩平</t>
  </si>
  <si>
    <t>医療法人社団泉樹会　ホームクリニックなかの</t>
  </si>
  <si>
    <t>柏木クリニック</t>
  </si>
  <si>
    <t>医療法人社団聖ベネディクト会　一生堂クリニック</t>
  </si>
  <si>
    <t>あさひ国分寺内科</t>
  </si>
  <si>
    <t>医療法人社団頌和会　村田医院</t>
  </si>
  <si>
    <t>医療法人社団在和会　立川在宅ケアクリニック</t>
  </si>
  <si>
    <t>医療法人社団昴星会　多摩ゆうあいクリニック</t>
  </si>
  <si>
    <t>ドクターナカムラ目黒本町医院</t>
  </si>
  <si>
    <t>オクダ在宅クリニック</t>
  </si>
  <si>
    <t>城所医院</t>
  </si>
  <si>
    <t>土橋クリニック</t>
  </si>
  <si>
    <t>本町内科小児科クリニック</t>
  </si>
  <si>
    <t>医療法人社団東京白報会　あだち在宅診療所</t>
  </si>
  <si>
    <t>医療法人社団宏誠会　髙山外科眼科医院</t>
  </si>
  <si>
    <t>西都保健生活協同組合　富士見通り診療所</t>
  </si>
  <si>
    <t>医療法人社団涓泉会　山王リハビリ・クリニック</t>
  </si>
  <si>
    <t>中野診療所</t>
  </si>
  <si>
    <t>医療法人社団椎野会　清瀬元町しいのクリニック</t>
  </si>
  <si>
    <t>西戸山クリニック</t>
  </si>
  <si>
    <t>医療法人社団三友会　あけぼのクリニック</t>
  </si>
  <si>
    <t>荻窪上田クリニック</t>
  </si>
  <si>
    <t>奥多摩町国民健康保険　奥多摩病院</t>
  </si>
  <si>
    <t>小原医院</t>
  </si>
  <si>
    <t>医療法人社団啓心会　安田クリニック</t>
  </si>
  <si>
    <t>檜原村国民健康保険　檜原診療所</t>
  </si>
  <si>
    <t>医療法人社団章黎会　よしだ内科クリニック</t>
  </si>
  <si>
    <t>北浦医院</t>
  </si>
  <si>
    <t>小原クリニック</t>
  </si>
  <si>
    <t>医療法人社団医聖心和会　ファミリークリニック馬込</t>
  </si>
  <si>
    <t>西都保健生活協同組合　清瀬診療所</t>
  </si>
  <si>
    <t>医療法人社団翔香会　天文台クリニック</t>
  </si>
  <si>
    <t>医療法人社団黎明会　板橋北クリニック</t>
  </si>
  <si>
    <t>さかい内科クリニック</t>
  </si>
  <si>
    <t>医療法人社団聖整会　竹下整形外科</t>
  </si>
  <si>
    <t>中村内科クリニック</t>
  </si>
  <si>
    <t>医療法人社団円晶会　アール眼科</t>
  </si>
  <si>
    <t>大西眼科クリニック</t>
  </si>
  <si>
    <t>医療法人社団　綾瀬病院</t>
  </si>
  <si>
    <t>医療法人社団　辻クリニック</t>
  </si>
  <si>
    <t>医療法人社団博和会　山本眼科クリニック</t>
  </si>
  <si>
    <t>みどり町眼科</t>
  </si>
  <si>
    <t>いちむら内科クリニック</t>
  </si>
  <si>
    <t>医療法人社団　野溝医院</t>
  </si>
  <si>
    <t>医療法人社団明日佳　明日佳クリニック荻窪</t>
  </si>
  <si>
    <t>公益財団法人　日産厚生会診療所</t>
  </si>
  <si>
    <t>医療法人社団友翔会　矢野クリニック</t>
  </si>
  <si>
    <t>ライフ千代田クリニック</t>
  </si>
  <si>
    <t>医療法人社団積心会　澤渡循環器クリニック</t>
  </si>
  <si>
    <t>長沼ペインクリニック</t>
  </si>
  <si>
    <t>大矢クリニック</t>
  </si>
  <si>
    <t>医療法人社団　山田クリニック</t>
  </si>
  <si>
    <t>金岡胃腸科外科医院</t>
  </si>
  <si>
    <t>若葉台クリニック</t>
  </si>
  <si>
    <t>三橋医院</t>
  </si>
  <si>
    <t>医療法人社団二誠会　村上診療所</t>
  </si>
  <si>
    <t>水野医院</t>
  </si>
  <si>
    <t>医療法人社団三民会　連雀肛門外科・消化器内科クリニック</t>
  </si>
  <si>
    <t>医療法人社団　はごろも内科・小児科</t>
  </si>
  <si>
    <t>医療法人社団梅澤会　梅澤医院</t>
  </si>
  <si>
    <t>医療法人社団下田緑眞会　千歳烏山アクアクリニック</t>
  </si>
  <si>
    <t>医療法人社団聖水会　高山クリニック</t>
  </si>
  <si>
    <t>医療法人社団智慧会　森眼科</t>
  </si>
  <si>
    <t>小滝橋西野眼科クリニック</t>
  </si>
  <si>
    <t>荻野眼科医院</t>
  </si>
  <si>
    <t>喜島クリニック</t>
  </si>
  <si>
    <t>医療法人社団まこと会　服部医院</t>
  </si>
  <si>
    <t>東京ふれあい医療生活協同組合　宮の前診療所</t>
  </si>
  <si>
    <t>医療法人社団青藍会　鈴木リハビリテーション病院</t>
  </si>
  <si>
    <t>上杉眼科医院</t>
  </si>
  <si>
    <t>永田整形外科</t>
  </si>
  <si>
    <t>医療法人社団たいける会　渡辺整形外科</t>
  </si>
  <si>
    <t>小村井医院</t>
  </si>
  <si>
    <t>拝島やまかみクリニック</t>
  </si>
  <si>
    <t>やの内科・小児科クリニック</t>
  </si>
  <si>
    <t>医療法人財団三友会　深川ギャザリアクリニック</t>
  </si>
  <si>
    <t>品川シーズンテラス港南口クリニック</t>
  </si>
  <si>
    <t>医療法人社団敬康会　やまぐち内科眼科クリニック</t>
  </si>
  <si>
    <t>しんかわ医院</t>
  </si>
  <si>
    <t>西川医院</t>
  </si>
  <si>
    <t>医療法人社団回心会 回心堂第二病院</t>
  </si>
  <si>
    <t>医療法人社団桜の園　十条クリニック</t>
  </si>
  <si>
    <t>医療法人社団慶津会　江戸川ふれあいクリニック</t>
  </si>
  <si>
    <t>平嶋胃腸科眼科</t>
  </si>
  <si>
    <t>医療法人社団田島厚生会　舟渡病院</t>
  </si>
  <si>
    <t>医療法人社団整秀会　田辺整形外科医院</t>
  </si>
  <si>
    <t>医療法人社団整秀会　さくら整形外科医院</t>
  </si>
  <si>
    <t>黒田医院</t>
  </si>
  <si>
    <t>医療法人社団光慈会　加藤内科クリニック</t>
  </si>
  <si>
    <t>医療法人社団徳仁会　藤井内科クリニック</t>
  </si>
  <si>
    <t>ふたばクリニック</t>
  </si>
  <si>
    <t>医療法人社団香雪会　香雪医院</t>
  </si>
  <si>
    <t>医療法人社団　柳澤博愛医院</t>
  </si>
  <si>
    <t>医療法人社団淳心会　ゆだクリニック</t>
  </si>
  <si>
    <t>医療法人社団悠伸会　城田医院</t>
  </si>
  <si>
    <t>医療法人社団城南会　西條クリニック下馬</t>
  </si>
  <si>
    <t>医療法人社団花楓会　笠井医院</t>
  </si>
  <si>
    <t>医療法人社団藤秀会　ＴｈｉｎｋＰａｒｋハートクリニック</t>
  </si>
  <si>
    <t>医療法人社団雪仁会　近藤クリニック</t>
  </si>
  <si>
    <t>医療法人社団国立あおやぎ会　みのわ通りクリニック</t>
  </si>
  <si>
    <t>堀之内駅前眼科</t>
  </si>
  <si>
    <t>医療法人社団　桐原医院</t>
  </si>
  <si>
    <t>医療法人慈光会　八木病院</t>
  </si>
  <si>
    <t>西東京わたらせクリニック</t>
  </si>
  <si>
    <t>上杉眼科・歯科クリニック</t>
  </si>
  <si>
    <t>グレース皮膚科医院</t>
  </si>
  <si>
    <t>医療法人社団誠由会　さくた在宅ケアクリニック</t>
  </si>
  <si>
    <t>医療法人社団明篤会　沖津医院</t>
  </si>
  <si>
    <t>赤羽まえの内科医院</t>
  </si>
  <si>
    <t>レインボー眼科</t>
  </si>
  <si>
    <t>医療法人社団秀楽会　磯崎整形外科</t>
  </si>
  <si>
    <t>東村山ネフロクリニック</t>
  </si>
  <si>
    <t>大泉アカデミアクリニック</t>
  </si>
  <si>
    <t>東大和病院</t>
  </si>
  <si>
    <t>塚越整形外科</t>
  </si>
  <si>
    <t>中藤診療所</t>
  </si>
  <si>
    <t>医療法人社団晨明会　植ビルクリニック</t>
  </si>
  <si>
    <t>内科・脳神経外科　オリーブ</t>
  </si>
  <si>
    <t>あさかげ眼科</t>
  </si>
  <si>
    <t>医療法人財団南葛勤医協　かもん宿診療所</t>
  </si>
  <si>
    <t>岡循環器クリニック</t>
  </si>
  <si>
    <t>医療法人社団緑紋会　小泉医院</t>
  </si>
  <si>
    <t>成城ハートクリニック</t>
  </si>
  <si>
    <t>ライズ訪問診療クリニック</t>
  </si>
  <si>
    <t>小松内科クリニック</t>
  </si>
  <si>
    <t>長岩医院</t>
  </si>
  <si>
    <t>医療法人社団ＳＰＣ会　塩谷ペインクリニック</t>
  </si>
  <si>
    <t>医療法人社団　鈴木内科</t>
  </si>
  <si>
    <t>やおいた整形外科</t>
  </si>
  <si>
    <t>医療法人社団久光会　久光クリニック</t>
  </si>
  <si>
    <t>医療法人社団龍岡会　大森内科医院</t>
  </si>
  <si>
    <t>医療法人社団石誠会　すみだ石橋クリニック</t>
  </si>
  <si>
    <t>はちせい健友クリニック</t>
  </si>
  <si>
    <t>新富げんかクリニック</t>
  </si>
  <si>
    <t>一般財団法人博慈会　長寿リハビリセンター病院</t>
  </si>
  <si>
    <t>吉田機司クリニック</t>
  </si>
  <si>
    <t>下千葉診療所</t>
  </si>
  <si>
    <t>柴原医院</t>
  </si>
  <si>
    <t>医療法人社団Ａｎｄ－ｙｏｕ　街のホームクリニック</t>
  </si>
  <si>
    <t>おかべふじこ内科循環器クリニック</t>
  </si>
  <si>
    <t>金町診療所</t>
  </si>
  <si>
    <t>医療法人財団コンフォート　コンフォート鶴川クリニック</t>
  </si>
  <si>
    <t>公益財団法人国際全人医療研究所　千代田国際クリニック</t>
  </si>
  <si>
    <t>医療法人社団菫会　目黒病院</t>
  </si>
  <si>
    <t>渡辺クリニック</t>
  </si>
  <si>
    <t>青梅慶友病院</t>
  </si>
  <si>
    <t>ホームケアクリニック青梅</t>
  </si>
  <si>
    <t>熊谷医院</t>
  </si>
  <si>
    <t>医療法人社団団喜会　西立川クリニック</t>
  </si>
  <si>
    <t>医療法人社団慈照一灯会　平林医院</t>
  </si>
  <si>
    <t>西條クリニック下馬</t>
  </si>
  <si>
    <t>医療法人社団晴空会　つばさクリニック</t>
  </si>
  <si>
    <t>新馬場眼科</t>
  </si>
  <si>
    <t>野木村医院</t>
  </si>
  <si>
    <t>青ヶ島村国民健康保険青ヶ島診療所</t>
  </si>
  <si>
    <t>社会医療法人社団健生会　国分寺ひかり診療所</t>
  </si>
  <si>
    <t>医療法人社団黎明会　新宿東メトロクリニック</t>
  </si>
  <si>
    <t>三ツ藤内科クリニック</t>
  </si>
  <si>
    <t>医療法人財団南葛勤医協　扇橋診療所</t>
  </si>
  <si>
    <t>医療法人社団昇陽会　南池袋診療所</t>
  </si>
  <si>
    <t>医療法人社団芳雄会　白金台ファミリークリニック</t>
  </si>
  <si>
    <t>医療法人社団愛恵会　湘南メディカル記念病院</t>
  </si>
  <si>
    <t>医療法人社団明日佳　明日佳クリニック鶴川</t>
  </si>
  <si>
    <t>三軒茶屋ペインクリニック</t>
  </si>
  <si>
    <t>医療法人社団憲幸会　田村内科小児科医院</t>
  </si>
  <si>
    <t>医療法人永寿会　陵北病院</t>
  </si>
  <si>
    <t>笠井内科循環器クリニック</t>
  </si>
  <si>
    <t>医療法人社団美昭会　たけなか眼科</t>
  </si>
  <si>
    <t>医療法人社団東京白報会　すぎなみ在宅診療所</t>
  </si>
  <si>
    <t>小澤病院</t>
  </si>
  <si>
    <t>北参道クリニック</t>
  </si>
  <si>
    <t>銀座在宅醫院</t>
  </si>
  <si>
    <t>福本医院</t>
  </si>
  <si>
    <t>医療法人　内藤病院</t>
  </si>
  <si>
    <t>京橋内科医院</t>
  </si>
  <si>
    <t>医療法人財団　梅田病院</t>
  </si>
  <si>
    <t>医療法人社団雄昴会　やたがいクリニック</t>
  </si>
  <si>
    <t>しみず在宅クリニック</t>
  </si>
  <si>
    <t>原町田さわだ内科・泌尿器科</t>
  </si>
  <si>
    <t>医療法人社団松友会　上相原病院</t>
  </si>
  <si>
    <t>柳沢ファミリークリニック</t>
  </si>
  <si>
    <t>医療法人社団双葵会　八丁堀さとうクリニック</t>
  </si>
  <si>
    <t>医療法人社団寿恵会　三鷹東クリニック</t>
  </si>
  <si>
    <t>池田耳鼻咽喉科医院</t>
  </si>
  <si>
    <t>松陰外科胃腸科医院</t>
  </si>
  <si>
    <t>社会福祉法人東京玉葉会　青陽園診療所</t>
  </si>
  <si>
    <t>新島村国民健康保険　式根島診療所</t>
  </si>
  <si>
    <t>医療法人財団共立医療会　八王子共立診療所</t>
  </si>
  <si>
    <t>医療法人社団東京白報会　せたがや在宅診療所</t>
  </si>
  <si>
    <t>よしだ内科</t>
  </si>
  <si>
    <t>医療法人社団隆樹会　いつきクリニック</t>
  </si>
  <si>
    <t>東京保健生活協同組合　セツルメント菊坂診療所</t>
  </si>
  <si>
    <t>医療法人社団育陽会　練馬さくら病院</t>
  </si>
  <si>
    <t>いたるクリニック</t>
  </si>
  <si>
    <t>医療法人社団爽緑会　ふたば在宅クリニック　北千住院</t>
  </si>
  <si>
    <t>医療法人社団幹人会　福生クリニック</t>
  </si>
  <si>
    <t>恋ヶ窪内科クリニック</t>
  </si>
  <si>
    <t>医療法人社団東京平成会　新小岩平成クリニック</t>
  </si>
  <si>
    <t>医療法人社団総愛会　総愛診療所</t>
  </si>
  <si>
    <t>医療法人社団光晶会　武田医院</t>
  </si>
  <si>
    <t>医療法人新光会　グランハート透析クリニック</t>
  </si>
  <si>
    <t>医療法人社団仁潤会　うえだクリニック</t>
  </si>
  <si>
    <t>医療法人社団東京白報会　きよせ在宅診療所</t>
  </si>
  <si>
    <t>医療法人明笙会　たけうち内科</t>
  </si>
  <si>
    <t>医療法人社団温心会　いずみクリニック</t>
  </si>
  <si>
    <t>医療法人社団同済会　えみクリニック東大前</t>
  </si>
  <si>
    <t>張内科クリニック</t>
  </si>
  <si>
    <t>ホームクリニックなかの</t>
  </si>
  <si>
    <t>もちづき内科クリニック</t>
  </si>
  <si>
    <t>医療法人社団名聞会　足立東クリニック</t>
  </si>
  <si>
    <t>せたがや在宅診療所</t>
  </si>
  <si>
    <t>一般社団法人共進会　つくし野駅前クリニック</t>
  </si>
  <si>
    <t>ふたば在宅クリニック新小岩</t>
  </si>
  <si>
    <t>上板橋ホームケアクリニック</t>
  </si>
  <si>
    <t>さくらの葉ホームクリニック</t>
  </si>
  <si>
    <t>医療法人社団松健会　えびす英クリニック</t>
  </si>
  <si>
    <t>東京保健生活協同組合　根津診療所</t>
  </si>
  <si>
    <t>みなとクリニック品川</t>
  </si>
  <si>
    <t>医療法人社団慈誠会　成増病院</t>
  </si>
  <si>
    <t>医療法人社団慈景会　吉沢クリニック</t>
  </si>
  <si>
    <t>葛西のかなめクリニック</t>
  </si>
  <si>
    <t>医療法人社団ウェルフォース　かつしかクリニック</t>
  </si>
  <si>
    <t>医療法人社団七福会　ホリィマームクリニック旗の台</t>
  </si>
  <si>
    <t>医療法人すずらん会　たろうクリニック葛西</t>
  </si>
  <si>
    <t>西すがも佐藤越内科クリニック</t>
  </si>
  <si>
    <t>分梅クリニック</t>
  </si>
  <si>
    <t>一般社団法人宝寿会　東京おひさまクリニック</t>
  </si>
  <si>
    <t>198-0014</t>
  </si>
  <si>
    <t>141-0033</t>
  </si>
  <si>
    <t>114-0032</t>
  </si>
  <si>
    <t>115-0056</t>
  </si>
  <si>
    <t>125-0031</t>
  </si>
  <si>
    <t>188-0004</t>
  </si>
  <si>
    <t>133-0053</t>
  </si>
  <si>
    <t>197-0003</t>
  </si>
  <si>
    <t>198-0213</t>
  </si>
  <si>
    <t>174-0041</t>
  </si>
  <si>
    <t>104-0041</t>
  </si>
  <si>
    <t>204-0013</t>
  </si>
  <si>
    <t>192-0014</t>
  </si>
  <si>
    <t>192-0053</t>
  </si>
  <si>
    <t>193-0841</t>
  </si>
  <si>
    <t>190-1201</t>
  </si>
  <si>
    <t>150-0045</t>
  </si>
  <si>
    <t>135-0032</t>
  </si>
  <si>
    <t>192-0005</t>
  </si>
  <si>
    <t>110-0014</t>
  </si>
  <si>
    <t>193-0816</t>
  </si>
  <si>
    <t>198-0212</t>
  </si>
  <si>
    <t>190-0211</t>
  </si>
  <si>
    <t>143-0027</t>
  </si>
  <si>
    <t>181-0015</t>
  </si>
  <si>
    <t>183-0031</t>
  </si>
  <si>
    <t>135-0051</t>
  </si>
  <si>
    <t>185-0031</t>
  </si>
  <si>
    <t>186-0013</t>
  </si>
  <si>
    <t>192-0085</t>
  </si>
  <si>
    <t>196-0032</t>
  </si>
  <si>
    <t>190-0163</t>
  </si>
  <si>
    <t>193-0815</t>
  </si>
  <si>
    <t>125-0053</t>
  </si>
  <si>
    <t>110-0008</t>
  </si>
  <si>
    <t>152-0001</t>
  </si>
  <si>
    <t>100-1101</t>
  </si>
  <si>
    <t>100-1701</t>
  </si>
  <si>
    <t>185-0034</t>
  </si>
  <si>
    <t>208-0021</t>
  </si>
  <si>
    <t>135-0022</t>
  </si>
  <si>
    <t>187-8553</t>
  </si>
  <si>
    <t>100-0511</t>
  </si>
  <si>
    <t>113-0023</t>
  </si>
  <si>
    <t>108-8641</t>
  </si>
  <si>
    <t>青梅市大門１－６８１</t>
  </si>
  <si>
    <t>品川区西品川２－１３－２０</t>
  </si>
  <si>
    <t>武蔵村山市学園３－５０－１</t>
  </si>
  <si>
    <t>日野市百草１０４２－２２</t>
  </si>
  <si>
    <t>大田区大森東２－１５－８</t>
  </si>
  <si>
    <t>荒川区荒川３－２３－１３</t>
  </si>
  <si>
    <t>世田谷区南烏山５－１６－４　Ｓａｌｕｄ南烏山３Ｆ</t>
  </si>
  <si>
    <t>北区堀船３－１８－３</t>
  </si>
  <si>
    <t>北区西が丘１－１４－５</t>
  </si>
  <si>
    <t>葛飾区西水元４－５－１</t>
  </si>
  <si>
    <t>稲城市東長沼４４９－７</t>
  </si>
  <si>
    <t>稲城市矢野口２７７－２</t>
  </si>
  <si>
    <t>国立市北１－７－４　国立ＨＡＵＳ１Ｆ</t>
  </si>
  <si>
    <t>西東京市西原町５－１－８　西原クリニックビル２Ｆ</t>
  </si>
  <si>
    <t>千代田区飯田橋１－８－９－２０１</t>
  </si>
  <si>
    <t>目黒区五本木２－６－１４</t>
  </si>
  <si>
    <t>大田区西六郷１－１９－１５</t>
  </si>
  <si>
    <t>大田区矢口１－６－１７　エクセレンスコート橘１０１</t>
  </si>
  <si>
    <t>中野区上鷺宮３－８－１４</t>
  </si>
  <si>
    <t>中野区本町６－２３－３</t>
  </si>
  <si>
    <t>豊島区駒込１－３８－２－２Ｆ</t>
  </si>
  <si>
    <t>練馬区豊玉南１－１８－７　徳殿パークマンション１０５</t>
  </si>
  <si>
    <t>練馬区高松１－１４－５　ローズガーデン１Ｆ</t>
  </si>
  <si>
    <t>足立区西保木間２－５－１２－１Ｆ</t>
  </si>
  <si>
    <t>足立区西伊興４－９－１１</t>
  </si>
  <si>
    <t>足立区柳原１－３１－１４</t>
  </si>
  <si>
    <t>江戸川区北篠崎２－４－３</t>
  </si>
  <si>
    <t>八王子市明神町４－７－１　京王駅前ビル５Ｆ</t>
  </si>
  <si>
    <t>三鷹市下連雀３－７－２９　レジデンス三鷹１Ｆ</t>
  </si>
  <si>
    <t>町田市南つくし野３－４－２　久保田ビル２Ｆ</t>
  </si>
  <si>
    <t>福生市志茂６２</t>
  </si>
  <si>
    <t>小金井市本町１－１３－１３</t>
  </si>
  <si>
    <t>奥多摩町海澤５００</t>
  </si>
  <si>
    <t>文京区千駄木２－３４－１０</t>
  </si>
  <si>
    <t>品川区二葉１－７－９</t>
  </si>
  <si>
    <t>品川区南大井６－１９－７　ＨＡＲＵビル４Ｆ</t>
  </si>
  <si>
    <t>大田区蒲田５－４０－３　月村ビル５Ｆ</t>
  </si>
  <si>
    <t>世田谷区奥沢６－２１－１２　ベルヴェディア自由が丘２０１</t>
  </si>
  <si>
    <t>板橋区舟渡１－１７－１</t>
  </si>
  <si>
    <t>練馬区春日町６－１６－１１－１Ｆ</t>
  </si>
  <si>
    <t>三鷹市上連雀３－５－１９</t>
  </si>
  <si>
    <t>昭島市昭和町２－１－１４　パレットビル２Ｆ</t>
  </si>
  <si>
    <t>町田市南町田３－４３－１</t>
  </si>
  <si>
    <t>日野市南平８－４－２６</t>
  </si>
  <si>
    <t>日野市日野本町２－１４－９　三浦レジデンス１０５</t>
  </si>
  <si>
    <t>中央区八丁堀２－２０－８　八丁堀綜通ビル９Ｆ</t>
  </si>
  <si>
    <t>中央区新富２－１１－４</t>
  </si>
  <si>
    <t>品川区大井２－４－１</t>
  </si>
  <si>
    <t>世田谷区深沢１－３９－１０</t>
  </si>
  <si>
    <t>大田区大森南１－２－１９</t>
  </si>
  <si>
    <t>豊島区長崎２－３－１９</t>
  </si>
  <si>
    <t>豊島区長崎３－１９－１４　ミザールビル１Ｆ</t>
  </si>
  <si>
    <t>練馬区光が丘３－７－１－１０２</t>
  </si>
  <si>
    <t>葛飾区四つ木１－１５－１４</t>
  </si>
  <si>
    <t>日野市万願寺２－３４－３</t>
  </si>
  <si>
    <t>清瀬市上清戸２－１－４１</t>
  </si>
  <si>
    <t>杉並区西荻北４－２０－２</t>
  </si>
  <si>
    <t>三鷹市下連雀６－８－５０　パークスクエア１Ｆ</t>
  </si>
  <si>
    <t>大田区南馬込６－２２－９</t>
  </si>
  <si>
    <t>八王子市みつい台１－１８－１</t>
  </si>
  <si>
    <t>八王子市八幡町５－１１</t>
  </si>
  <si>
    <t>小金井市東町３－１２－１１</t>
  </si>
  <si>
    <t>練馬区西大泉５－３５－８</t>
  </si>
  <si>
    <t>渋谷区上原１－３３－１１　TOPCORT４　２Ｆ</t>
  </si>
  <si>
    <t>八王子市台町３－１７－５</t>
  </si>
  <si>
    <t>品川区大井４－１１－２７</t>
  </si>
  <si>
    <t>葛飾区亀有２－４－８</t>
  </si>
  <si>
    <t>新宿区北新宿３－１－２１</t>
  </si>
  <si>
    <t>豊島区南長崎６－２１－２１</t>
  </si>
  <si>
    <t>武蔵野市西久保２－１７－１１</t>
  </si>
  <si>
    <t>世田谷区粕谷４－８－１２</t>
  </si>
  <si>
    <t>葛飾区青戸３－３９－１５</t>
  </si>
  <si>
    <t>世田谷区奥沢３－２８－７</t>
  </si>
  <si>
    <t>荒川区荒川４－５４－５</t>
  </si>
  <si>
    <t>国立市東１－８－６　国立メディカルセンター２０４</t>
  </si>
  <si>
    <t>板橋区常盤台４－１０－５</t>
  </si>
  <si>
    <t>武蔵野市吉祥寺東町１－２３－３</t>
  </si>
  <si>
    <t>八王子市片倉町３４２－３　ｋ’ｓ片倉ビル２Ｆ</t>
  </si>
  <si>
    <t>大田区多摩川１－２６－２１</t>
  </si>
  <si>
    <t>練馬区錦１－１４－２０</t>
  </si>
  <si>
    <t>八王子市裏高尾町９５７</t>
  </si>
  <si>
    <t>八王子市石川町２０７４</t>
  </si>
  <si>
    <t>青梅市新町４－１－１３</t>
  </si>
  <si>
    <t>大田区大森南１－１４－１３</t>
  </si>
  <si>
    <t>江東区東砂３－２５－３</t>
  </si>
  <si>
    <t>渋谷区東２－２－８　渋谷第２ＴＹビル２F</t>
  </si>
  <si>
    <t>台東区日本堤１－６－１１</t>
  </si>
  <si>
    <t>渋谷区松濤２－１１－１２</t>
  </si>
  <si>
    <t>渋谷区松濤２－１８－１</t>
  </si>
  <si>
    <t>渋谷区神泉町２５－１</t>
  </si>
  <si>
    <t>世田谷区上馬４－５－８</t>
  </si>
  <si>
    <t>町田市三輪町１０５９－１</t>
  </si>
  <si>
    <t>八王子市堀之内２－１０－２９　日高ビル２Ｆ</t>
  </si>
  <si>
    <t>世田谷区千歳台５－２２－１</t>
  </si>
  <si>
    <t>町田市鶴間４－５－１　アネックス南町田１Ｆ</t>
  </si>
  <si>
    <t>町田市南成瀬１－１－２　プラザ成瀬１Ｆ</t>
  </si>
  <si>
    <t>板橋区常盤台４－３０－９　宝田ビル１Ｆ</t>
  </si>
  <si>
    <t>江戸川区西小岩１－２１－２３　ゆいビル</t>
  </si>
  <si>
    <t>文京区小石川４－２０－１　イトークリエイト小石川ビル３Ｆ</t>
  </si>
  <si>
    <t>清瀬市梅園２－５－９</t>
  </si>
  <si>
    <t>世田谷区上用賀４－３４－１－１１３</t>
  </si>
  <si>
    <t>台東区西浅草２－１４－３</t>
  </si>
  <si>
    <t>品川区東品川２－２－２５－１８０３</t>
  </si>
  <si>
    <t>世田谷区北沢３－１１－１４</t>
  </si>
  <si>
    <t>町田市能ヶ谷３－２－１　リレイス鶴川２０３</t>
  </si>
  <si>
    <t>世田谷区新町２－６－６</t>
  </si>
  <si>
    <t>板橋区成増２－１４－５　メディパーク成増３Ｆ</t>
  </si>
  <si>
    <t>三鷹市下連雀３－３４－１３　フォレスタ三鷹５０１</t>
  </si>
  <si>
    <t>墨田区両国３－２１－１　グレイスビル両国３、４Ｆ</t>
  </si>
  <si>
    <t>江東区福住１－１７－８　東亜門前仲町ビル５Ｆ</t>
  </si>
  <si>
    <t>町田市忠生３－２５－１１　忠生ビル１－Ａ</t>
  </si>
  <si>
    <t>八王子市宮下町３７７</t>
  </si>
  <si>
    <t>清瀬市松山１－４－１９　ＨＲＮビル１・２・３Ｆ</t>
  </si>
  <si>
    <t>練馬区谷原１－１２－１０－１F</t>
  </si>
  <si>
    <t>港区高輪３－２１－１９</t>
  </si>
  <si>
    <t>江東区大島５－７－５　ヤマキビル大島５Ｆ</t>
  </si>
  <si>
    <t>世田谷区南烏山１－１０－２５　グランディオール芦花１Ｆ</t>
  </si>
  <si>
    <t>日野市多摩平１－８－１０</t>
  </si>
  <si>
    <t>渋谷区初台１－５１－５　アクス初台６０４</t>
  </si>
  <si>
    <t>世田谷区上祖師谷５－１８－１０－１Ｆ</t>
  </si>
  <si>
    <t>江東区大島７－３８－１５</t>
  </si>
  <si>
    <t>国分寺市南町３－１－２９　国分寺南医療ビル１Ｆ</t>
  </si>
  <si>
    <t>世田谷区豪徳寺２－１６－２５</t>
  </si>
  <si>
    <t>多摩市鶴牧１－１－１４　コージィーコート１Ｆ</t>
  </si>
  <si>
    <t>江東区北砂７－６－５</t>
  </si>
  <si>
    <t>台東区北上野２－２６－５</t>
  </si>
  <si>
    <t>世田谷区祖師谷４－２３－１８</t>
  </si>
  <si>
    <t>渋谷区本町２－６－９　森ビル３Ｆ</t>
  </si>
  <si>
    <t>足立区綾瀬４－７－１０　柏芳ビル弐号館４Ｆ</t>
  </si>
  <si>
    <t>八王子市大楽寺町４９６</t>
  </si>
  <si>
    <t>東久留米市本町３－３－２３　エアフォルクレーベン１Ｆ</t>
  </si>
  <si>
    <t>大田区東雪谷３－４－２</t>
  </si>
  <si>
    <t>中野区本町６－１２－１３</t>
  </si>
  <si>
    <t>大田区下丸子２－６－２３－１０１</t>
  </si>
  <si>
    <t>清瀬市元町１－８－１９　アーク清瀬１Ｆ</t>
  </si>
  <si>
    <t>新宿区百人町３－７－８　原ビル２Ｆ</t>
  </si>
  <si>
    <t>八王子市小比企町１７２２－５</t>
  </si>
  <si>
    <t>八王子市打越町２００１－１６－４F</t>
  </si>
  <si>
    <t>足立区江北２－２４－１</t>
  </si>
  <si>
    <t>杉並区荻窪３－４７－１０</t>
  </si>
  <si>
    <t>奥多摩町氷川１１１１</t>
  </si>
  <si>
    <t>葛飾区東立石４－４５－１６　ヴィラージュ立石１Ｆ</t>
  </si>
  <si>
    <t>檜原村２７１７</t>
  </si>
  <si>
    <t>練馬区貫井１－１２－５</t>
  </si>
  <si>
    <t>江戸川区平井１－５－７</t>
  </si>
  <si>
    <t>東村山市栄町２－３２－２０</t>
  </si>
  <si>
    <t>大田区中馬込２－２６－１５－１F</t>
  </si>
  <si>
    <t>清瀬市元町１－１３－２７</t>
  </si>
  <si>
    <t>練馬区中村北２－１８－８　ちくまビル２Ｆ</t>
  </si>
  <si>
    <t>板橋区高島平８－７－６　サンプレジエール２０２</t>
  </si>
  <si>
    <t>中野区鷺宮３－１９－１５－１Ｆ－Ａ</t>
  </si>
  <si>
    <t>杉並区井草４－５－１５　パローマＩＯＧＩ－１Ｆ</t>
  </si>
  <si>
    <t>府中市西府町２－１２－１　西府メディカルプラザ２Ｆ</t>
  </si>
  <si>
    <t>狛江市東和泉１－１６－２－１０２</t>
  </si>
  <si>
    <t>足立区綾瀬６－３－１</t>
  </si>
  <si>
    <t>東大和市向原６－１２０１－１７　東大和メディカル２Ｆ</t>
  </si>
  <si>
    <t>中野区弥生町３－２６－３　山本メディカルビル３Ｆ</t>
  </si>
  <si>
    <t>武蔵野市緑町１－２－１４　よつわビル１Ｆ</t>
  </si>
  <si>
    <t>武蔵野市境南町１－３０－１６</t>
  </si>
  <si>
    <t>大田区東矢口２－１７－１３</t>
  </si>
  <si>
    <t>杉並区上荻１－９－１－Ｄ　荻窪タウンセブンビルＤ１Ｆ</t>
  </si>
  <si>
    <t>港区西新橋１－２－９　日比谷セントラルビル２Ｆ</t>
  </si>
  <si>
    <t>中野区中野３－２８－２１　キャッスル中野１Ｆ</t>
  </si>
  <si>
    <t>千代田区神田錦町３－１６　香村ビル５Ｆ</t>
  </si>
  <si>
    <t>八王子市打越町１１９７－１</t>
  </si>
  <si>
    <t>品川区東五反田５－２８－９　第３花谷ビル７Ｆ</t>
  </si>
  <si>
    <t>世田谷区祖師谷３－２７－７</t>
  </si>
  <si>
    <t>練馬区北町２－１８－１０</t>
  </si>
  <si>
    <t>稲城市若葉台２－４－４－２Ｆ</t>
  </si>
  <si>
    <t>文京区小石川４－２０－１－６Ｆ</t>
  </si>
  <si>
    <t>江戸川区西小岩３－３１－１１</t>
  </si>
  <si>
    <t>北区田端６－３－２０</t>
  </si>
  <si>
    <t>三鷹市下連雀７－１４－２８　ベルム・ミタカ２Ｆ</t>
  </si>
  <si>
    <t>立川市羽衣町１－１６－９</t>
  </si>
  <si>
    <t>台東区千束２－２０－２</t>
  </si>
  <si>
    <t>世田谷区北烏山９－１６－２３</t>
  </si>
  <si>
    <t>品川区西五反田３－６－６　ケアホーム西五反田１Ｆ</t>
  </si>
  <si>
    <t>あきる野市秋川３－５－５</t>
  </si>
  <si>
    <t>新宿区北新宿４－８－１６　北新宿君嶋ビル３Ｆ</t>
  </si>
  <si>
    <t>練馬区石神井町１－２５－１０</t>
  </si>
  <si>
    <t>港区南麻布５－１０－２４－４０３</t>
  </si>
  <si>
    <t>台東区元浅草３－４－７</t>
  </si>
  <si>
    <t>荒川区西尾久２－３－２</t>
  </si>
  <si>
    <t>江東区枝川３－８－１３</t>
  </si>
  <si>
    <t>国分寺市富士本１－２３－６０</t>
  </si>
  <si>
    <t>町田市中町２－２－５　河原ビル１Ｆ</t>
  </si>
  <si>
    <t>足立区弘道１－３－２７</t>
  </si>
  <si>
    <t>葛飾区新小岩２－１１－１２</t>
  </si>
  <si>
    <t>昭島市松原町４－１１－７　拝島・西武ビル３０２</t>
  </si>
  <si>
    <t>板橋区赤塚新町３－１９－５</t>
  </si>
  <si>
    <t>江東区木場１－５－２５　深川ギャザリアタワーＳ棟３Ｆ</t>
  </si>
  <si>
    <t>港区港南１－２－７０　品川シーズンテラスアネックス３Ｆ</t>
  </si>
  <si>
    <t>西東京市田無町７－１６－３０－１Ｆ・Ｂ１Ｆ</t>
  </si>
  <si>
    <t>三鷹市牟礼７－５－１４</t>
  </si>
  <si>
    <t>品川区旗の台４－１－５</t>
  </si>
  <si>
    <t>北区中十条２－１２－２　写光ハイム東十条１０１</t>
  </si>
  <si>
    <t>江戸川区本一色３－６－４　せらび江戸川１Ｆ</t>
  </si>
  <si>
    <t>江戸川区東瑞江１－２６－１３　坂田瑞江第２ビル２Ｆ</t>
  </si>
  <si>
    <t>板橋区舟渡２－１９－１２</t>
  </si>
  <si>
    <t>板橋区成増３－３－１１　成増アクト２－１０１</t>
  </si>
  <si>
    <t>板橋区赤塚３－２６－１２　テラスパウロニア１０１</t>
  </si>
  <si>
    <t>大田区矢口１－１３－９</t>
  </si>
  <si>
    <t>葛飾区高砂３－１１－１４　ステーションハイツ高砂２０１</t>
  </si>
  <si>
    <t>大田区南馬込６－１－８</t>
  </si>
  <si>
    <t>八王子市明神町４－７－１４　八王子ＯＮビル</t>
  </si>
  <si>
    <t>世田谷区三軒茶屋２－８－１１</t>
  </si>
  <si>
    <t>大田区田園調布２－５６－１０</t>
  </si>
  <si>
    <t>青梅市新町６－５－１</t>
  </si>
  <si>
    <t>豊島区南長崎５－５－２</t>
  </si>
  <si>
    <t>世田谷区下馬６－３１－１９</t>
  </si>
  <si>
    <t>西東京市田無町４－１１－７　カーサエストゥペンダ１０１</t>
  </si>
  <si>
    <t>品川区大崎２－１－１　ＴｈｉｎｋＰａｒｋ　Ｔｏｗｅｒ　３Ｆ</t>
  </si>
  <si>
    <t>杉並区西荻北４－５－２０</t>
  </si>
  <si>
    <t>国立市青柳３－２－４</t>
  </si>
  <si>
    <t>八王子市堀之内３－３５－１３　谷合ビル２０１</t>
  </si>
  <si>
    <t>墨田区墨田３－１７－１２</t>
  </si>
  <si>
    <t>北区東十条４－１４－８</t>
  </si>
  <si>
    <t>西東京市南町５－５－１３－２０１</t>
  </si>
  <si>
    <t>瑞穂町二本木７２２－１</t>
  </si>
  <si>
    <t>杉並区上荻４－９－８</t>
  </si>
  <si>
    <t>八王子市中町４－３　二葉ビル２Ｆ・３Ｆ</t>
  </si>
  <si>
    <t>北区東田端２－３－１０　ビラフォーレⅡ－１０１</t>
  </si>
  <si>
    <t>中野区鷺宮３－２０－４　鷺宮医療ビル２Ｆ・３Ｆ</t>
  </si>
  <si>
    <t>北区赤羽西１－４－１２－２Ｆ</t>
  </si>
  <si>
    <t>東村山市栄町１－４－２６　清光ビル５Ｆ</t>
  </si>
  <si>
    <t>調布市布田２－５１－６　みこしビル３Ｆ</t>
  </si>
  <si>
    <t>東村山市本町２－４－６１　クレストハイム１Ｆ、２Ｆ</t>
  </si>
  <si>
    <t>練馬区東大泉１－３０－４　３Ｆ</t>
  </si>
  <si>
    <t>目黒区下目黒１－４－１０</t>
  </si>
  <si>
    <t>武蔵村山市大南２－４７－２７</t>
  </si>
  <si>
    <t>昭島市郷地町２－３６－８　植ビル１０１</t>
  </si>
  <si>
    <t>世田谷区桜新町１－１５－１　１Ｆ</t>
  </si>
  <si>
    <t>足立区東和４－４－８</t>
  </si>
  <si>
    <t>足立区千住仲町１２－１６</t>
  </si>
  <si>
    <t>小平市学園東町１－３－１２</t>
  </si>
  <si>
    <t>荒川区東尾久６－１２－３</t>
  </si>
  <si>
    <t>世田谷区成城６－１５－２３</t>
  </si>
  <si>
    <t>狛江市岩戸北２－１２－１２　チェスナテラス５</t>
  </si>
  <si>
    <t>台東区橋場２－２－５　２F・３F</t>
  </si>
  <si>
    <t>世田谷区奥沢５－２５－１１</t>
  </si>
  <si>
    <t>渋谷区道玄坂２－９－５</t>
  </si>
  <si>
    <t>品川区上大崎２－１７－２　ＪＲ目黒グリーンビル２Ｆ</t>
  </si>
  <si>
    <t>あきる野市舘谷１５６－２</t>
  </si>
  <si>
    <t>新宿区住吉町２－１４－４Ｆ</t>
  </si>
  <si>
    <t>足立区六町２－６－２４</t>
  </si>
  <si>
    <t>文京区湯島４－９－８</t>
  </si>
  <si>
    <t>墨田区墨田４－９－２０　石橋ビル１Ｆ</t>
  </si>
  <si>
    <t>八王子市叶谷町８９０－５</t>
  </si>
  <si>
    <t>中央区新富２－１４－５　不二窯業株式会社２Ｆ・３Ｆ</t>
  </si>
  <si>
    <t>国立市富士見台１－２４－１１ー１Ｆ</t>
  </si>
  <si>
    <t>葛飾区鎌倉４－１７－５</t>
  </si>
  <si>
    <t>葛飾区堀切７－１３－２４</t>
  </si>
  <si>
    <t>台東区池之端４－１１－２</t>
  </si>
  <si>
    <t>目黒区柿の木坂２－３０－１８　柿の木坂ＡｃａｎＢビル２Ｆ</t>
  </si>
  <si>
    <t>新宿区市谷田町１－１９　ＥＣＳ第１９ビル3Ｆ</t>
  </si>
  <si>
    <t>葛飾区東金町１－１５－５</t>
  </si>
  <si>
    <t>町田市大蔵町１５０－２</t>
  </si>
  <si>
    <t>千代田区神田美土代町１１－８　ＳＫ美土代町ビル６Ｆ</t>
  </si>
  <si>
    <t>目黒区中央町２－１２－６</t>
  </si>
  <si>
    <t>練馬区石神井町８－３６－１０</t>
  </si>
  <si>
    <t>青梅市新町３－６６－３</t>
  </si>
  <si>
    <t>三宅村神着９３７</t>
  </si>
  <si>
    <t>品川区小山６－１－６　チャオ２０１</t>
  </si>
  <si>
    <t>日野市宮２４８</t>
  </si>
  <si>
    <t>杉並区阿佐谷南１－１６－８　ＩＳＭ　ＡＳＡＧＡＹＡ３，４，５Ｆ</t>
  </si>
  <si>
    <t>杉並区阿佐谷南１－１６－８　ＩＳＭ　ＡＳＡＧＡＹＡ３Ｆ・４Ｆ・５Ｆ</t>
  </si>
  <si>
    <t>立川市富士見町１－３３－３　サンビナス立川内１Ｆ</t>
  </si>
  <si>
    <t>府中市是政５－４－４</t>
  </si>
  <si>
    <t>大田区羽田４－２０－７　ハイムＫ１０１</t>
  </si>
  <si>
    <t>日野市多摩平３－１－１７</t>
  </si>
  <si>
    <t>品川区北品川２－２３－２　ＲＥＳＩＤＥＮＣＥ　ＳＨＩＮＡＧＡＷＡ　２Ｆ</t>
  </si>
  <si>
    <t>江東区森下４－９－１２</t>
  </si>
  <si>
    <t>青ヶ島村無番地</t>
  </si>
  <si>
    <t>中央区晴海１－６－５　晴海ビュープラザ２０３</t>
  </si>
  <si>
    <t>国分寺市光町３－１３－３４</t>
  </si>
  <si>
    <t>新宿区新宿７－２６－４８－１Ｆ</t>
  </si>
  <si>
    <t>武蔵村山市三ツ藤２－９－１　レジデンス三ツ藤１Ｆ</t>
  </si>
  <si>
    <t>江東区三好４－７－１０　サウスフラッツ１０２</t>
  </si>
  <si>
    <t>豊島区南池袋３－１４－１１　中町ビル３Ｆ</t>
  </si>
  <si>
    <t>港区白金台３－１８－１　八百吉ビル２Ｆ</t>
  </si>
  <si>
    <t>墨田区両国２－２１－１</t>
  </si>
  <si>
    <t>町田市能ケ谷４－７－１３　リジエール鶴川Ｂ－２</t>
  </si>
  <si>
    <t>世田谷区太子堂４－２３－１２　井上ビル三軒茶屋クリニックモール４Ｆ</t>
  </si>
  <si>
    <t>練馬区早宮２－２２－１５</t>
  </si>
  <si>
    <t>稲城市東長沼３１０６－３　オークプラザ６Ｄ</t>
  </si>
  <si>
    <t>練馬区貫井３－１１－１２－３Ｆ</t>
  </si>
  <si>
    <t>葛飾区亀有５－２０－１１　Ｙ・Ｓビルド１Ｆ</t>
  </si>
  <si>
    <t>杉並区高円寺北２－２０－１　グリュッケンビル７Ｆ</t>
  </si>
  <si>
    <t>葛飾区奥戸２－３１－３</t>
  </si>
  <si>
    <t>渋谷区千駄ヶ谷５－４－２</t>
  </si>
  <si>
    <t>練馬区大泉町２－６０－５</t>
  </si>
  <si>
    <t>中央区銀座７－１１－６　ＧＩＮＺＡ　ＩＳＯＮＯビル５Ｆ</t>
  </si>
  <si>
    <t>足立区花畑７－５－１８</t>
  </si>
  <si>
    <t>中央区京橋２－８－２１　昭和ビル別館４Ｆ</t>
  </si>
  <si>
    <t>足立区梅田７－１－２</t>
  </si>
  <si>
    <t>あきる野市野辺１０２８－２</t>
  </si>
  <si>
    <t>渋谷区神泉２５－１</t>
  </si>
  <si>
    <t>町田市原町田６－２９－３　新原町田クリニックビル１０２</t>
  </si>
  <si>
    <t>町田市相原町５０９８</t>
  </si>
  <si>
    <t>江東区北砂５－１４－３　Ｓ－ＡＮＮＥＸ１０１</t>
  </si>
  <si>
    <t>三鷹市北野４－８－４０－１Ｆ</t>
  </si>
  <si>
    <t>大田区大森西３－２１－１３</t>
  </si>
  <si>
    <t>世田谷区若林５－１８－５</t>
  </si>
  <si>
    <t>八王子市川口町１５４３</t>
  </si>
  <si>
    <t>新島村式根島３１１－１</t>
  </si>
  <si>
    <t>八王子市東町２－３</t>
  </si>
  <si>
    <t>中野区鷺宮３－３－６－１Ｆ－１Ａ</t>
  </si>
  <si>
    <t>世田谷区玉川３－１３－８　七のはなビル２Ｆ</t>
  </si>
  <si>
    <t>杉並区高円寺南４－１９－１　山長ビル１Ｆ</t>
  </si>
  <si>
    <t>足立区西新井７－８－１１</t>
  </si>
  <si>
    <t>文京区小石川１－２４－３</t>
  </si>
  <si>
    <t>練馬区北町３－７－１９</t>
  </si>
  <si>
    <t>杉並区阿佐谷南２－１４－８－３Ｆ</t>
  </si>
  <si>
    <t>足立区千住２－４　オカバツインタワービルイースト８F</t>
  </si>
  <si>
    <t>三鷹市新川６－２０</t>
  </si>
  <si>
    <t>福生市加美平３－３５－１３</t>
  </si>
  <si>
    <t>国分寺市東恋ヶ窪５－１６－５　ベルフラワー恋ヶ窪１Ｆ</t>
  </si>
  <si>
    <t>葛飾区新小岩２－２－２０</t>
  </si>
  <si>
    <t>江戸川区瑞江４－２０－１７－２Ｆ</t>
  </si>
  <si>
    <t>東村山市本町４－７</t>
  </si>
  <si>
    <t>目黒区八雲３－５－３</t>
  </si>
  <si>
    <t>町田市山崎町２０５５－２　Ｂ－２０６</t>
  </si>
  <si>
    <t>板橋区仲宿４８－９　エコービル１Ｆ</t>
  </si>
  <si>
    <t>清瀬市野塩５－２８５－２－１Ｆ</t>
  </si>
  <si>
    <t>世田谷区用賀４－５－２０　アドバンス高荒５Ｆ</t>
  </si>
  <si>
    <t>文京区向丘２－２－６　エスト本郷１Ｆ</t>
  </si>
  <si>
    <t>杉並区南荻窪１－２１－５</t>
  </si>
  <si>
    <t>中野区鷲宮３－３－６－１Ｆ　１Ａ</t>
  </si>
  <si>
    <t>中野区鷲宮３－３２－５</t>
  </si>
  <si>
    <t>品川区戸越４－９－１２　アビタシオン戸越１Ｆ</t>
  </si>
  <si>
    <t>足立区谷中１－１７－７　あやせコミュニティパーク</t>
  </si>
  <si>
    <t>世田谷区玉川３－１３－８　七のはなビル2Ｆ</t>
  </si>
  <si>
    <t>町田市つくし野２－２６－４　つくし野第三ビル２Ｆ</t>
  </si>
  <si>
    <t>板橋区常盤台４－２９－１５</t>
  </si>
  <si>
    <t>杉並区今川２－５－７　サニーヒルズ荻窪５０３</t>
  </si>
  <si>
    <t>渋谷区恵比寿南２－１７－２－１０２</t>
  </si>
  <si>
    <t>文京区根津１－２７－３　</t>
  </si>
  <si>
    <t>品川区大崎３－５－３－１Ｆ</t>
  </si>
  <si>
    <t>多摩市落合６－１５－２５</t>
  </si>
  <si>
    <t>江戸川区中葛西５－２０－１４－１Ｆ</t>
  </si>
  <si>
    <t>葛飾区白鳥２－１０－７</t>
  </si>
  <si>
    <t>品川区旗の台２－１－２２　もとまる２号館３Ｆ</t>
  </si>
  <si>
    <t>江戸川区東葛西６－４－３　第３ロイヤルシラコビル２０１</t>
  </si>
  <si>
    <t>北区滝野川６－８－１　ラ・メゾン西巣鴨２Ｆ</t>
  </si>
  <si>
    <t>府中市美好町３－４－１　芝嵜ビル４０１</t>
  </si>
  <si>
    <t>荒川区東日暮里５－４５－１　ＹＯＴＯビル２－８Ｆ</t>
  </si>
  <si>
    <t>0428-24-3020</t>
  </si>
  <si>
    <t>03-3779-0031</t>
  </si>
  <si>
    <t>042-562-6688</t>
  </si>
  <si>
    <t>042-599-7068</t>
  </si>
  <si>
    <t>042-563-7001</t>
  </si>
  <si>
    <t>03-3908-3452</t>
  </si>
  <si>
    <t>03-3761-7155</t>
  </si>
  <si>
    <t>03-3891-5858</t>
  </si>
  <si>
    <t>03-3997-3621</t>
  </si>
  <si>
    <t>03-5314-9757</t>
  </si>
  <si>
    <t>03-3911-2373</t>
  </si>
  <si>
    <t>03-3900-2561</t>
  </si>
  <si>
    <t>03-3607-4060</t>
  </si>
  <si>
    <t>042-472-2386</t>
  </si>
  <si>
    <t>042-379-0135</t>
  </si>
  <si>
    <t>042-377-6433</t>
  </si>
  <si>
    <t>042-575-2411</t>
  </si>
  <si>
    <t>042-450-5535</t>
  </si>
  <si>
    <t>03-3515-3171</t>
  </si>
  <si>
    <t>03-3261-7853</t>
  </si>
  <si>
    <t>03-3713-2600</t>
  </si>
  <si>
    <t>03-3738-5918</t>
  </si>
  <si>
    <t>03-5741-8333</t>
  </si>
  <si>
    <t>03-3577-8400</t>
  </si>
  <si>
    <t>03-3380-2622</t>
  </si>
  <si>
    <t>03-5981-6888</t>
  </si>
  <si>
    <t>03-5946-1237</t>
  </si>
  <si>
    <t>03-5987-5860</t>
  </si>
  <si>
    <t>03-5686-7501</t>
  </si>
  <si>
    <t>03-5838-1055</t>
  </si>
  <si>
    <t>03-5837-1515</t>
  </si>
  <si>
    <t>03-3882-7878</t>
  </si>
  <si>
    <t>03-3698-7225</t>
  </si>
  <si>
    <t>0422-43-2122</t>
  </si>
  <si>
    <t>042-498-1151</t>
  </si>
  <si>
    <t>042-577-7501</t>
  </si>
  <si>
    <t>042-539-1951</t>
  </si>
  <si>
    <t>042-513-4821</t>
  </si>
  <si>
    <t>042-382-3633</t>
  </si>
  <si>
    <t>042-470-0155</t>
  </si>
  <si>
    <t>0428-83-3454</t>
  </si>
  <si>
    <t>03-3821-7994</t>
  </si>
  <si>
    <t>03-3782-2748</t>
  </si>
  <si>
    <t>03-5753-5695</t>
  </si>
  <si>
    <t>03-5711-6521</t>
  </si>
  <si>
    <t>03-6432-1223</t>
  </si>
  <si>
    <t>03-3971-5500</t>
  </si>
  <si>
    <t>03-5994-5111</t>
  </si>
  <si>
    <t>03-3577-8677</t>
  </si>
  <si>
    <t>0422-46-5512</t>
  </si>
  <si>
    <t>042-541-8820</t>
  </si>
  <si>
    <t>042-795-2631</t>
  </si>
  <si>
    <t>042-599-7877</t>
  </si>
  <si>
    <t>042-843-1445</t>
  </si>
  <si>
    <t>03-3551-8860</t>
  </si>
  <si>
    <t>03-5541-9700</t>
  </si>
  <si>
    <t>03-5807-8171</t>
  </si>
  <si>
    <t>03-3771-7265</t>
  </si>
  <si>
    <t>03-5758-8310</t>
  </si>
  <si>
    <t>03-3741-6721</t>
  </si>
  <si>
    <t>03-3957-2284</t>
  </si>
  <si>
    <t>03-5917-6850</t>
  </si>
  <si>
    <t>03-5997-5500</t>
  </si>
  <si>
    <t>03-5672-2115</t>
  </si>
  <si>
    <t>042-584-0099</t>
  </si>
  <si>
    <t>042-496-7760</t>
  </si>
  <si>
    <t>03-3390-4141</t>
  </si>
  <si>
    <t>0422-26-5173</t>
  </si>
  <si>
    <t>03-3771-2301</t>
  </si>
  <si>
    <t>042-691-1044</t>
  </si>
  <si>
    <t>042-626-5591</t>
  </si>
  <si>
    <t>0422-31-1220</t>
  </si>
  <si>
    <t>03-3925-1238</t>
  </si>
  <si>
    <t>042-350-5575</t>
  </si>
  <si>
    <t>042-622-4093</t>
  </si>
  <si>
    <t>03-3777-0777</t>
  </si>
  <si>
    <t>03-5650-2821</t>
  </si>
  <si>
    <t>03-3371-4114</t>
  </si>
  <si>
    <t>03-3951-5107</t>
  </si>
  <si>
    <t>0422-52-2512</t>
  </si>
  <si>
    <t>03-3308-5335</t>
  </si>
  <si>
    <t>03-3603-5501</t>
  </si>
  <si>
    <t>03-5754-4113</t>
  </si>
  <si>
    <t>03-3802-2601</t>
  </si>
  <si>
    <t>042-580-0115</t>
  </si>
  <si>
    <t>03-6906-6811</t>
  </si>
  <si>
    <t>0422-22-5755</t>
  </si>
  <si>
    <t>042-697-9923</t>
  </si>
  <si>
    <t>03-3759-6325</t>
  </si>
  <si>
    <t>042-668-8555</t>
  </si>
  <si>
    <t>03-5920-1045</t>
  </si>
  <si>
    <t>042-661-1513</t>
  </si>
  <si>
    <t>042-642-6938</t>
  </si>
  <si>
    <t>03-5635-2121</t>
  </si>
  <si>
    <t>03-3309-1777</t>
  </si>
  <si>
    <t>042-556-2311</t>
  </si>
  <si>
    <t>03-6452-6866</t>
  </si>
  <si>
    <t>03-3876-1718</t>
  </si>
  <si>
    <t>03-3485-5131</t>
  </si>
  <si>
    <t>03-3467-5131</t>
  </si>
  <si>
    <t>03-3465-5131</t>
  </si>
  <si>
    <t>03-3424-8501</t>
  </si>
  <si>
    <t>044-987-1311</t>
  </si>
  <si>
    <t>042-675-9995</t>
  </si>
  <si>
    <t>03-5490-7061</t>
  </si>
  <si>
    <t>042-799-5900</t>
  </si>
  <si>
    <t>042-720-0881</t>
  </si>
  <si>
    <t>03-5922-1271</t>
  </si>
  <si>
    <t>03-5612-5188</t>
  </si>
  <si>
    <t>03-3868-8282</t>
  </si>
  <si>
    <t>042-491-3211</t>
  </si>
  <si>
    <t>042-321-1115</t>
  </si>
  <si>
    <t>03-6413-1971</t>
  </si>
  <si>
    <t>03-3844-8666</t>
  </si>
  <si>
    <t>03-5479-6232</t>
  </si>
  <si>
    <t>03-5628-6531</t>
  </si>
  <si>
    <t>03-3978-8241</t>
  </si>
  <si>
    <t>03-3468-2867</t>
  </si>
  <si>
    <t>03-5875-5102</t>
  </si>
  <si>
    <t>042-860-2061</t>
  </si>
  <si>
    <t>03-6413-9290</t>
  </si>
  <si>
    <t>03-5967-1202</t>
  </si>
  <si>
    <t>0422-70-3050</t>
  </si>
  <si>
    <t>03-5625-0283</t>
  </si>
  <si>
    <t>042-794-6811</t>
  </si>
  <si>
    <t>042-691-4111</t>
  </si>
  <si>
    <t>03-3900-3741</t>
  </si>
  <si>
    <t>042-496-7117</t>
  </si>
  <si>
    <t>03-5372-6566</t>
  </si>
  <si>
    <t>03-5421-2250</t>
  </si>
  <si>
    <t>03-3615-5547</t>
  </si>
  <si>
    <t>03-3685-0971</t>
  </si>
  <si>
    <t>03-5316-5250</t>
  </si>
  <si>
    <t>042-585-2591</t>
  </si>
  <si>
    <t>03-6383-0512</t>
  </si>
  <si>
    <t>03-6300-0873</t>
  </si>
  <si>
    <t>03-3326-6602</t>
  </si>
  <si>
    <t>03-5875-3208</t>
  </si>
  <si>
    <t>042-322-4130</t>
  </si>
  <si>
    <t>03-3425-2612</t>
  </si>
  <si>
    <t>042-310-1881</t>
  </si>
  <si>
    <t>03-6659-7501</t>
  </si>
  <si>
    <t>03-3844-0510</t>
  </si>
  <si>
    <t>03-3484-8664</t>
  </si>
  <si>
    <t>03-5351-1356</t>
  </si>
  <si>
    <t>03-6802-5650</t>
  </si>
  <si>
    <t>042-625-0148</t>
  </si>
  <si>
    <t>042-471-2291</t>
  </si>
  <si>
    <t>03-5754-2672</t>
  </si>
  <si>
    <t>03-3381-0151</t>
  </si>
  <si>
    <t>03-3757-2162</t>
  </si>
  <si>
    <t>042-493-9880</t>
  </si>
  <si>
    <t>03-3926-8802</t>
  </si>
  <si>
    <t>03-5337-7501</t>
  </si>
  <si>
    <t>042-636-1100</t>
  </si>
  <si>
    <t>03-3857-6636</t>
  </si>
  <si>
    <t>03-3398-9300</t>
  </si>
  <si>
    <t>0428-83-2145</t>
  </si>
  <si>
    <t>03-3460-2036</t>
  </si>
  <si>
    <t>03-3695-0754</t>
  </si>
  <si>
    <t>042-598-0115</t>
  </si>
  <si>
    <t>03-3577-3252</t>
  </si>
  <si>
    <t>03-3685-1177</t>
  </si>
  <si>
    <t>042-395-0771</t>
  </si>
  <si>
    <t>03-3773-9168</t>
  </si>
  <si>
    <t>042-493-2727</t>
  </si>
  <si>
    <t>0422-30-7929</t>
  </si>
  <si>
    <t>03-3577-1900</t>
  </si>
  <si>
    <t>03-6281-0071</t>
  </si>
  <si>
    <t>03-5327-3670</t>
  </si>
  <si>
    <t>03-3397-1622</t>
  </si>
  <si>
    <t>042-362-2112</t>
  </si>
  <si>
    <t>03-3838-7633</t>
  </si>
  <si>
    <t>03-3489-6108</t>
  </si>
  <si>
    <t>03-3605-3319</t>
  </si>
  <si>
    <t>042-590-0801</t>
  </si>
  <si>
    <t>03-3372-6300</t>
  </si>
  <si>
    <t>0422-56-8201</t>
  </si>
  <si>
    <t>0422-39-4123</t>
  </si>
  <si>
    <t>03-3759-2717</t>
  </si>
  <si>
    <t>03-5347-2382</t>
  </si>
  <si>
    <t>03-3504-1641</t>
  </si>
  <si>
    <t>03-3712-3481</t>
  </si>
  <si>
    <t>03-5341-3131</t>
  </si>
  <si>
    <t>03-5282-5010</t>
  </si>
  <si>
    <t>042-632-0255</t>
  </si>
  <si>
    <t>03-3445-9271</t>
  </si>
  <si>
    <t>03-3483-2816</t>
  </si>
  <si>
    <t>03-3386-0415</t>
  </si>
  <si>
    <t>03-3933-6520</t>
  </si>
  <si>
    <t>042-350-6075</t>
  </si>
  <si>
    <t>03-3816-3284</t>
  </si>
  <si>
    <t>03-3658-2021</t>
  </si>
  <si>
    <t>03-3821-3305</t>
  </si>
  <si>
    <t>0422-40-6955</t>
  </si>
  <si>
    <t>042-522-5234</t>
  </si>
  <si>
    <t>03-3872-8230</t>
  </si>
  <si>
    <t>03-6909-1602</t>
  </si>
  <si>
    <t>03-5435-1071</t>
  </si>
  <si>
    <t>042-380-0350</t>
  </si>
  <si>
    <t>042-559-6001</t>
  </si>
  <si>
    <t>03-5389-0888</t>
  </si>
  <si>
    <t>03-3996-2021</t>
  </si>
  <si>
    <t>03-5791-3424</t>
  </si>
  <si>
    <t>03-3842-1851</t>
  </si>
  <si>
    <t>03-3800-7111</t>
  </si>
  <si>
    <t>03-5617-5622</t>
  </si>
  <si>
    <t>042-573-5557</t>
  </si>
  <si>
    <t>042-710-1126</t>
  </si>
  <si>
    <t>03-3840-1551</t>
  </si>
  <si>
    <t>03-5678-5711</t>
  </si>
  <si>
    <t>042-519-2650</t>
  </si>
  <si>
    <t>03-3930-2277</t>
  </si>
  <si>
    <t>03-5653-3500</t>
  </si>
  <si>
    <t>03-6433-2530</t>
  </si>
  <si>
    <t>0422-70-5711</t>
  </si>
  <si>
    <t>03-3781-7825</t>
  </si>
  <si>
    <t>03-3908-1252</t>
  </si>
  <si>
    <t>03-5661-5338</t>
  </si>
  <si>
    <t>03-3698-1241</t>
  </si>
  <si>
    <t>03-3968-8851</t>
  </si>
  <si>
    <t>03-5998-0061</t>
  </si>
  <si>
    <t>03-5968-3586</t>
  </si>
  <si>
    <t>03-3759-3305</t>
  </si>
  <si>
    <t>03-5668-2161</t>
  </si>
  <si>
    <t>03-3774-0633</t>
  </si>
  <si>
    <t>03-5902-3350</t>
  </si>
  <si>
    <t>03-3410-2700</t>
  </si>
  <si>
    <t>03-3722-1121</t>
  </si>
  <si>
    <t>0428-30-0880</t>
  </si>
  <si>
    <t>03-3950-0776</t>
  </si>
  <si>
    <t>03-3421-4386</t>
  </si>
  <si>
    <t>042-452-5056</t>
  </si>
  <si>
    <t>03-5745-0737</t>
  </si>
  <si>
    <t>03-3301-0109</t>
  </si>
  <si>
    <t>042-548-5300</t>
  </si>
  <si>
    <t>0426-79-0507</t>
  </si>
  <si>
    <t>03-3610-2130</t>
  </si>
  <si>
    <t>03-3912-3121</t>
  </si>
  <si>
    <t>042-452-3249</t>
  </si>
  <si>
    <t>03-3394-8872</t>
  </si>
  <si>
    <t>042-645-5060</t>
  </si>
  <si>
    <t>03-5692-1451</t>
  </si>
  <si>
    <t>03-3339-2865</t>
  </si>
  <si>
    <t>03-3900-6532</t>
  </si>
  <si>
    <t>042-398-5331</t>
  </si>
  <si>
    <t>042-482-4919</t>
  </si>
  <si>
    <t>042-394-2128</t>
  </si>
  <si>
    <t>03-5933-2522</t>
  </si>
  <si>
    <t>03-3493-1750</t>
  </si>
  <si>
    <t>042-562-3098</t>
  </si>
  <si>
    <t>042-544-2171</t>
  </si>
  <si>
    <t>03-3425-2112</t>
  </si>
  <si>
    <t>03-3605-5459</t>
  </si>
  <si>
    <t>03-3881-2793</t>
  </si>
  <si>
    <t>042-346-5188</t>
  </si>
  <si>
    <t>03-3895-8335</t>
  </si>
  <si>
    <t>03-3483-8011</t>
  </si>
  <si>
    <t>03-4405-6372</t>
  </si>
  <si>
    <t>03-3717-7772</t>
  </si>
  <si>
    <t>03-3461-0851</t>
  </si>
  <si>
    <t>03-6431-8012</t>
  </si>
  <si>
    <t>042-596-2307</t>
  </si>
  <si>
    <t>03-3350-8386</t>
  </si>
  <si>
    <t>03-5831-0502</t>
  </si>
  <si>
    <t>03-3811-0888</t>
  </si>
  <si>
    <t>03-5631-6686</t>
  </si>
  <si>
    <t>042-622-3662</t>
  </si>
  <si>
    <t>03-3551-4346</t>
  </si>
  <si>
    <t>03-3659-2245</t>
  </si>
  <si>
    <t>03-3602-2254</t>
  </si>
  <si>
    <t>03-3821-3658</t>
  </si>
  <si>
    <t>03-5731-0506</t>
  </si>
  <si>
    <t>03-3607-5124</t>
  </si>
  <si>
    <t>042-860-5845</t>
  </si>
  <si>
    <t>03-5577-2070</t>
  </si>
  <si>
    <t>03-3711-5641</t>
  </si>
  <si>
    <t>03-3996-9555</t>
  </si>
  <si>
    <t>0428-32-3663</t>
  </si>
  <si>
    <t>04994-2-0016</t>
  </si>
  <si>
    <t>042-512-5596</t>
  </si>
  <si>
    <t>042-365-3550</t>
  </si>
  <si>
    <t>03-5735-0283</t>
  </si>
  <si>
    <t>042-843-1777</t>
  </si>
  <si>
    <t>03-3984-2246</t>
  </si>
  <si>
    <t>03-5783-7117</t>
  </si>
  <si>
    <t>03-3634-6626</t>
  </si>
  <si>
    <t>04996-9-0123</t>
  </si>
  <si>
    <t>035-3531-0937</t>
  </si>
  <si>
    <t>042-573-4011</t>
  </si>
  <si>
    <t>03-6205-6176</t>
  </si>
  <si>
    <t>042-520-2055</t>
  </si>
  <si>
    <t>03-3630-1631</t>
  </si>
  <si>
    <t>03-5950-4691</t>
  </si>
  <si>
    <t>03-5795-2137</t>
  </si>
  <si>
    <t>042-708-1730</t>
  </si>
  <si>
    <t>03-6805-3344</t>
  </si>
  <si>
    <t>03-3934-7748</t>
  </si>
  <si>
    <t>042-401-5770</t>
  </si>
  <si>
    <t>03-3577-8071</t>
  </si>
  <si>
    <t>03-5613-1235</t>
  </si>
  <si>
    <t>03-5327-5584</t>
  </si>
  <si>
    <t>03-3692-7610</t>
  </si>
  <si>
    <t>03-5379-5526</t>
  </si>
  <si>
    <t>03-5841-3303</t>
  </si>
  <si>
    <t>03-3922-0022</t>
  </si>
  <si>
    <t>03-6826-1220</t>
  </si>
  <si>
    <t>03-3884-5121</t>
  </si>
  <si>
    <t>03-3840-4511</t>
  </si>
  <si>
    <t>03-5850-6166</t>
  </si>
  <si>
    <t>042-532-5381</t>
  </si>
  <si>
    <t>042-851-7818</t>
  </si>
  <si>
    <t>042-782-9311</t>
  </si>
  <si>
    <t>03-6458-7818</t>
  </si>
  <si>
    <t>03-3297-0310</t>
  </si>
  <si>
    <t>03-6909-0565</t>
  </si>
  <si>
    <t>03-3761-0792</t>
  </si>
  <si>
    <t>03-3411-0088</t>
  </si>
  <si>
    <t>042-654-5332</t>
  </si>
  <si>
    <t>04992-7-0019</t>
  </si>
  <si>
    <t>042-639-7621</t>
  </si>
  <si>
    <t>03-6447-9089</t>
  </si>
  <si>
    <t>03-3311-3293</t>
  </si>
  <si>
    <t>03-6807-1022</t>
  </si>
  <si>
    <t>03-3811-0016</t>
  </si>
  <si>
    <t>03-3931-1101</t>
  </si>
  <si>
    <t>03-6304-9917</t>
  </si>
  <si>
    <t>042-551-2312</t>
  </si>
  <si>
    <t>042-312-2150</t>
  </si>
  <si>
    <t>03-3653-2290</t>
  </si>
  <si>
    <t>03-3677-6395</t>
  </si>
  <si>
    <t>042-392-5511</t>
  </si>
  <si>
    <t>03-5726-1122</t>
  </si>
  <si>
    <t>042-789-1881</t>
  </si>
  <si>
    <t>03-5248-6622</t>
  </si>
  <si>
    <t>042-497-2275</t>
  </si>
  <si>
    <t>03-6411-7707</t>
  </si>
  <si>
    <t>03-3868-3528</t>
  </si>
  <si>
    <t>03-3335-8870</t>
  </si>
  <si>
    <t>03-3338-1515</t>
  </si>
  <si>
    <t>03-6426-2711</t>
  </si>
  <si>
    <t>042-788-2029</t>
  </si>
  <si>
    <t>03-6913-0613</t>
  </si>
  <si>
    <t>03-6913-6336</t>
  </si>
  <si>
    <t>03-5720-7760</t>
  </si>
  <si>
    <t>03-3823-0096</t>
  </si>
  <si>
    <t>03-6670-2319</t>
  </si>
  <si>
    <t>042-373-2340</t>
  </si>
  <si>
    <t>03-6808-5881</t>
  </si>
  <si>
    <t>03-6662-5875</t>
  </si>
  <si>
    <t>03-5749-5881</t>
  </si>
  <si>
    <t>03-6808-9059</t>
  </si>
  <si>
    <t>03-5980-0366</t>
  </si>
  <si>
    <t>042-352-8671</t>
  </si>
  <si>
    <t>03-6806-7233</t>
  </si>
  <si>
    <t>内科、呼吸器内科、循環器内科、消化器内科</t>
  </si>
  <si>
    <t>内科、胃腸内科、外科、麻酔科</t>
  </si>
  <si>
    <t>内科、循環器科、消化器科、アレルギー科</t>
  </si>
  <si>
    <t>内科、循環器内科、外科、小児科</t>
  </si>
  <si>
    <t>内科、循環器内科、透析内科</t>
  </si>
  <si>
    <t>内科、消化器科、循環器科、小児科、心療内科、泌尿器科、リハビリテーション科</t>
  </si>
  <si>
    <t>外科、内科、消化器内科、肛門外科</t>
  </si>
  <si>
    <t>内科、循環器科、胃腸科、皮膚科、肛門科</t>
  </si>
  <si>
    <t>内科、脳神経外科、人工透析、リハビリテーション科</t>
  </si>
  <si>
    <t>内科、老年内科、皮膚科、緩和ケア内科</t>
  </si>
  <si>
    <t>内科、胃腸科、皮膚科、外科</t>
  </si>
  <si>
    <t>泌尿器科、内科、外科、在宅医療</t>
  </si>
  <si>
    <t>内科、循環器内科、リハビリテーション科</t>
  </si>
  <si>
    <t>病院病理部</t>
  </si>
  <si>
    <t>内科（総合診療）、緩和ケア</t>
  </si>
  <si>
    <t>内科、呼吸器内科、循環器内科、神経内科</t>
  </si>
  <si>
    <t>内科、麻酔科、整形外科、婦人科</t>
  </si>
  <si>
    <t>リハビリテーション科、整形外科、内科</t>
  </si>
  <si>
    <t>内科、外科、整形外科、リハビリテーション科</t>
  </si>
  <si>
    <t>内科、血液透析</t>
  </si>
  <si>
    <t>内科、外科、肛門科、皮膚科、リハビリテーション科</t>
  </si>
  <si>
    <t>内科、消化器内科、肛門外科、乳腺内科</t>
  </si>
  <si>
    <t>麻酔科、内科、神経内科</t>
  </si>
  <si>
    <t>外科、内科、小児科、皮膚科、放射線科、リハビリテーション科</t>
  </si>
  <si>
    <t>肛門外科、消化器科、内科、外科</t>
  </si>
  <si>
    <t>整形外科、外科、脳神経外科、リハビリテーション科</t>
  </si>
  <si>
    <t>内科、リウマチ科、呼吸器内科</t>
  </si>
  <si>
    <t>消化器内科、内科、小児科</t>
  </si>
  <si>
    <t>内科、外科、整形外科、肛門科</t>
  </si>
  <si>
    <t>内科（在宅医療部）</t>
  </si>
  <si>
    <t>内科、整形外科、老年精神科</t>
  </si>
  <si>
    <t>内科、皮膚科、精神科、心療内科、アレルギー科</t>
  </si>
  <si>
    <t>内科、外科、人工透析</t>
  </si>
  <si>
    <t>内科、外科、緩和ケア科</t>
  </si>
  <si>
    <t>老年内科、内科</t>
  </si>
  <si>
    <t>内科、外科、形成外科、整形外科、皮膚科、小児科、泌尿器科</t>
  </si>
  <si>
    <t>高齢内科、精神科</t>
  </si>
  <si>
    <t>内科、脳神経外科、神経内科</t>
  </si>
  <si>
    <t>訪問診療科</t>
  </si>
  <si>
    <t>内科、外科、胃腸科、大腸科、肛門科、循環器科、放射線科</t>
  </si>
  <si>
    <t>内科、消化器内科、外科、アレルギー科、皮膚科</t>
  </si>
  <si>
    <t>内科、循環器内科、代謝内分泌内科、心療内科、精神科</t>
  </si>
  <si>
    <t>小児科、内科、皮膚科</t>
  </si>
  <si>
    <t>内科、循環器内科、糖尿病・代謝内科</t>
  </si>
  <si>
    <t>ペインクリニック、整形外科、内科</t>
  </si>
  <si>
    <t>総合救急診療科</t>
  </si>
  <si>
    <t>循環器科、内科、小児科</t>
  </si>
  <si>
    <t>呼吸器内科、消化器内科、循環器内科、内科</t>
  </si>
  <si>
    <t>訪問診療</t>
  </si>
  <si>
    <t>内科、外科、呼吸器内科、循環器内科、脳神経内科、消化器内科、整形外科、腫瘍内科、緩和ケア科、皮膚科、精神科</t>
  </si>
  <si>
    <t>内科、整形外科、、リハビリテーション科</t>
  </si>
  <si>
    <t>呼吸器外科、乳腺外科、肛門外科</t>
  </si>
  <si>
    <t>内科、小児科、外科、放射線科</t>
  </si>
  <si>
    <t>内科（在宅診療）</t>
  </si>
  <si>
    <t>内科、小児科、外科、整形外科</t>
  </si>
  <si>
    <t>内科、訪問診療、麻酔科</t>
  </si>
  <si>
    <t>内科、整形外科、小児科、婦人科</t>
  </si>
  <si>
    <t>内科、心療内科、緩和ケア科</t>
  </si>
  <si>
    <t>内科、緩和ケア内科、麻酔科</t>
  </si>
  <si>
    <t>内科、皮膚科、整形外科</t>
  </si>
  <si>
    <t>内科、耳鼻咽喉科</t>
  </si>
  <si>
    <t>檜原村</t>
  </si>
  <si>
    <t>奥多摩町</t>
  </si>
  <si>
    <t>三宅村</t>
  </si>
  <si>
    <t>青ヶ島村</t>
  </si>
  <si>
    <t>笹川　綾子</t>
  </si>
  <si>
    <t>髙橋　壮芳</t>
  </si>
  <si>
    <t>桺澤　亮二</t>
  </si>
  <si>
    <t>竹内　誠一</t>
  </si>
  <si>
    <t>清水　淳</t>
  </si>
  <si>
    <t>山田　諭</t>
  </si>
  <si>
    <t>桑田　基子</t>
  </si>
  <si>
    <t>上澤　恵理子</t>
  </si>
  <si>
    <t>市橋　欣哉</t>
  </si>
  <si>
    <t>岡田　善胤</t>
  </si>
  <si>
    <t>宮田　一</t>
  </si>
  <si>
    <t>福田　賢一郎</t>
  </si>
  <si>
    <t>竹内　明</t>
  </si>
  <si>
    <t>長澤　有?</t>
  </si>
  <si>
    <t>井上　宙哉</t>
  </si>
  <si>
    <t>仁木　華子</t>
  </si>
  <si>
    <t>上田　雄一郎</t>
  </si>
  <si>
    <t>方山　哲司</t>
  </si>
  <si>
    <t>井藤　尚文</t>
  </si>
  <si>
    <t>牧野　友磨</t>
  </si>
  <si>
    <t>角野　太朗</t>
  </si>
  <si>
    <t>三島　有華</t>
  </si>
  <si>
    <t>中内　丈滋</t>
  </si>
  <si>
    <t>岩田　友宏</t>
  </si>
  <si>
    <t>市川　麻樹子</t>
  </si>
  <si>
    <t>小山中央診療所</t>
  </si>
  <si>
    <t>品川区小山３－１５－１　パークシティ武蔵小山ザモール２Ｆ２Ｌ</t>
  </si>
  <si>
    <t>03-6426-1173</t>
  </si>
  <si>
    <t>消化器内科、内科</t>
  </si>
  <si>
    <t>医療法人財団　立川中央病院</t>
  </si>
  <si>
    <t>190-0023</t>
  </si>
  <si>
    <t>立川市柴崎町２－１７－１４</t>
  </si>
  <si>
    <t>042-522-7171</t>
  </si>
  <si>
    <t>ウェルコンパス城南クリニック</t>
  </si>
  <si>
    <t>世田谷区等々力７－２２－５</t>
  </si>
  <si>
    <t>03-5760-6803</t>
  </si>
  <si>
    <t>医療法人社団星佑会　協愛医院</t>
  </si>
  <si>
    <t>大田区東矢口３－１７－６　クレッセント蒲田Ⅱ-101号</t>
  </si>
  <si>
    <t>03-3731-3693</t>
  </si>
  <si>
    <t>社会医療法人財団大和会　東大和ホームケアクリニック</t>
  </si>
  <si>
    <t>医療法人修志会　ファミリークリニック荒川</t>
  </si>
  <si>
    <t>114-0012</t>
  </si>
  <si>
    <t>北区田端新町１－７－８－６F</t>
  </si>
  <si>
    <t>03-6807-9311</t>
  </si>
  <si>
    <t>大正通りクリニック</t>
  </si>
  <si>
    <t>武蔵野市吉祥寺本町２－２７－９</t>
  </si>
  <si>
    <t>0422-22-1326</t>
  </si>
  <si>
    <t>岡田皮フ科クリニック</t>
  </si>
  <si>
    <t>江東区大島２－４１－１６　文洋ビル５Ｆ</t>
  </si>
  <si>
    <t>03-3636-1241</t>
  </si>
  <si>
    <t>175-0084</t>
  </si>
  <si>
    <t>板橋区四葉２－２１－１０</t>
  </si>
  <si>
    <t>03-3979-7311</t>
  </si>
  <si>
    <t>医療法人横浜未来ヘルスケアシステム　大田池上病院</t>
  </si>
  <si>
    <t>大田区池上２－７－１０</t>
  </si>
  <si>
    <t>03-3752-1111</t>
  </si>
  <si>
    <t>医療法人社団　杏音会　土屋クリニック</t>
  </si>
  <si>
    <t>荒川区南千住７－１２－１５</t>
  </si>
  <si>
    <t>03-3806-9029</t>
  </si>
  <si>
    <t>旗の台内科・救急クリニック</t>
  </si>
  <si>
    <t>品川区旗の台２－１－２９</t>
  </si>
  <si>
    <t>03-6426-1889</t>
  </si>
  <si>
    <t>救急科、内科</t>
  </si>
  <si>
    <t>医療法人社団久遠会　みずほ病院</t>
  </si>
  <si>
    <t>190-1221</t>
  </si>
  <si>
    <t>瑞穂町箱根ヶ崎５３５－５</t>
  </si>
  <si>
    <t>長澤訪問クリニック</t>
  </si>
  <si>
    <t>168-0072</t>
  </si>
  <si>
    <t>杉並区高井戸東２－１３－８－１Ｆ</t>
  </si>
  <si>
    <t>03-5532-6967</t>
  </si>
  <si>
    <t>医療法人社団豊済会　境南クリニック</t>
  </si>
  <si>
    <t>0422-33-8411</t>
  </si>
  <si>
    <t>医療法人社団明正会　ウェルコンパス城南クリニック</t>
  </si>
  <si>
    <t>医療法人社団名聞会　葛飾南クリニック</t>
  </si>
  <si>
    <t>葛飾区西新小岩１－３－１１　フォーラム新小岩３Ｆ</t>
  </si>
  <si>
    <t>03-5654-2321</t>
  </si>
  <si>
    <t>医療法人社団斗南堂　八王子クリニック</t>
  </si>
  <si>
    <t>192-0081</t>
  </si>
  <si>
    <t>八王子市横山町１１－５　斗南堂ビル</t>
  </si>
  <si>
    <t>042-643-3717</t>
  </si>
  <si>
    <t>外科、肛門科、皮膚科、胃腸科</t>
  </si>
  <si>
    <t>医療法人社団焔　やまと診療所</t>
  </si>
  <si>
    <t>174-0074</t>
  </si>
  <si>
    <t>板橋区東新町１－２６－１４</t>
  </si>
  <si>
    <t>03-5926-5095</t>
  </si>
  <si>
    <t>医療法人社団名聞会　江戸川南クリニック</t>
  </si>
  <si>
    <t>134-0088</t>
  </si>
  <si>
    <t>江戸川区西葛西３－３－１　第３ウツイビル１０５号</t>
  </si>
  <si>
    <t>03-6808-8813</t>
  </si>
  <si>
    <t>中内クリニック</t>
  </si>
  <si>
    <t>121-0813</t>
  </si>
  <si>
    <t>足立区竹の塚６－１５－１４　ニュー竹の塚ビル２Ｆ</t>
  </si>
  <si>
    <t>03-5809-6696</t>
  </si>
  <si>
    <t>内科、皮膚科、アレルギー科、緩和ケア内科</t>
  </si>
  <si>
    <t>医療法人社団爽緑会　ふたば在宅クリニック北千住院</t>
  </si>
  <si>
    <t>足立区千住２－４　オカバツインタワービルイースト８Ｆ</t>
  </si>
  <si>
    <t>101-0041</t>
  </si>
  <si>
    <t>169-0075</t>
  </si>
  <si>
    <t>糖尿病内科、内科</t>
  </si>
  <si>
    <t>国立研究開発法人　国立国際医療研究センター病院</t>
  </si>
  <si>
    <t>162-8655</t>
  </si>
  <si>
    <t>新宿区戸山１－２１－１</t>
  </si>
  <si>
    <t>03-3202-7181</t>
  </si>
  <si>
    <t>医療法人社団めぐみ会　田村クリニック</t>
  </si>
  <si>
    <t>多摩市落合１－３２－１　多摩センターペペリビル５Ｆ</t>
  </si>
  <si>
    <t>042-356-0677</t>
  </si>
  <si>
    <t>中央区銀座４－１２－１５　歌舞伎座タワー１６Ｆ</t>
  </si>
  <si>
    <t>03-3542-2660</t>
  </si>
  <si>
    <t>内科、脳神経外科</t>
  </si>
  <si>
    <t>羽村市</t>
  </si>
  <si>
    <t>日の出町</t>
  </si>
  <si>
    <t>利島村</t>
  </si>
  <si>
    <t>神津島村</t>
  </si>
  <si>
    <t>御蔵島村</t>
  </si>
  <si>
    <t>八丈町</t>
  </si>
  <si>
    <t>小笠原村</t>
  </si>
  <si>
    <t>190-0012</t>
  </si>
  <si>
    <t>緩和ケア内科</t>
  </si>
  <si>
    <t>161-0035</t>
  </si>
  <si>
    <t>社会医療法人社団順江会　江東病院</t>
  </si>
  <si>
    <t>江東区大島６－８－５</t>
  </si>
  <si>
    <t>03-3685-2166</t>
  </si>
  <si>
    <t>179-0083</t>
  </si>
  <si>
    <t>公表氏名</t>
  </si>
  <si>
    <t>医療機関名称</t>
  </si>
  <si>
    <t>医療機関郵便番号</t>
  </si>
  <si>
    <t>医療機関所在地</t>
  </si>
  <si>
    <t>医療機関電話番号</t>
  </si>
  <si>
    <t>練馬区石神井町２－８－２１　ＭＪＹビル２Ｆ・３Ｆ</t>
  </si>
  <si>
    <t>133-0065</t>
  </si>
  <si>
    <t>内科、脳神経内科、リハビリテーション科</t>
  </si>
  <si>
    <t>202-0002</t>
  </si>
  <si>
    <t>161-0033</t>
  </si>
  <si>
    <t>内科、透析科</t>
  </si>
  <si>
    <t>指定有効期間終了日</t>
  </si>
  <si>
    <t>医療法人社団鉄祐会　祐ホームクリニック麻布台</t>
  </si>
  <si>
    <t>136-0076</t>
  </si>
  <si>
    <t>182-0006</t>
  </si>
  <si>
    <t>181-0011</t>
  </si>
  <si>
    <t>内科、人工透析内科</t>
  </si>
  <si>
    <t>130-0003</t>
  </si>
  <si>
    <t>167-0022</t>
  </si>
  <si>
    <t>内科、在宅医療</t>
  </si>
  <si>
    <t>106-0041</t>
  </si>
  <si>
    <t>港区麻布台３－４－１８　クリーデンス麻布台１０１</t>
  </si>
  <si>
    <t>世田谷区奥沢３－３５－１４</t>
  </si>
  <si>
    <t>丸岡　秀裕</t>
  </si>
  <si>
    <t>黒栁　享義</t>
  </si>
  <si>
    <t>市野　武司</t>
  </si>
  <si>
    <t>行光　望</t>
  </si>
  <si>
    <t>竜野　稜子</t>
  </si>
  <si>
    <t>丸山　大輔</t>
  </si>
  <si>
    <t>板井　貴宏</t>
  </si>
  <si>
    <t>廣瀨　匠</t>
  </si>
  <si>
    <t>中山　永子</t>
  </si>
  <si>
    <t>山口　武兼</t>
  </si>
  <si>
    <t>中條　圭介</t>
  </si>
  <si>
    <t>小山　智史</t>
  </si>
  <si>
    <t>岩川　秀輝</t>
  </si>
  <si>
    <t>佐野　康太</t>
  </si>
  <si>
    <t>菊池　徹哉</t>
  </si>
  <si>
    <t>田中　夏実</t>
  </si>
  <si>
    <t>掛橋　昇太</t>
  </si>
  <si>
    <t>中川　高行</t>
  </si>
  <si>
    <t>鈴木　孝昭</t>
  </si>
  <si>
    <t>大石　毅</t>
  </si>
  <si>
    <t>古屋　あき子</t>
  </si>
  <si>
    <t>小関　義之</t>
  </si>
  <si>
    <t>塚田　三佐緒</t>
  </si>
  <si>
    <t>渡邊　譲</t>
  </si>
  <si>
    <t>小出　高彰</t>
  </si>
  <si>
    <t>玄　哲樹</t>
  </si>
  <si>
    <t>岩藤　和広</t>
  </si>
  <si>
    <t>横山　郁夫</t>
  </si>
  <si>
    <t>筧　孝太郎</t>
  </si>
  <si>
    <t>梅本　一紀</t>
  </si>
  <si>
    <t>吉津　みさき</t>
  </si>
  <si>
    <t>藤原　康宏</t>
  </si>
  <si>
    <t>医療法人社団裕祐会　丸岡耳鼻咽喉科</t>
  </si>
  <si>
    <t>八王子市打越町３４４－６　カリヨンプラス４F</t>
  </si>
  <si>
    <t>042-642-4187</t>
  </si>
  <si>
    <t>医療法人社団瑛会　東京ネクスト南砂内科・透析クリニック</t>
  </si>
  <si>
    <t>江東区南砂２－３６－１０　光陽ビル２Ｆ</t>
  </si>
  <si>
    <t>03-5683-2277</t>
  </si>
  <si>
    <t>立川市曙町２－８－２８　ＴＡＭＡ　ＭＩＲＡＩ　ＳＱＵＡＲＥ　５Ｆ</t>
  </si>
  <si>
    <t>042-506-1990</t>
  </si>
  <si>
    <t>医療法人栄仁会　みらいメディカルクリニック神田</t>
  </si>
  <si>
    <t>千代田区神田須田町２－９－５－３０５</t>
  </si>
  <si>
    <t>03-6912-2034</t>
  </si>
  <si>
    <t>医療法人社団充会　多摩平の森の病院</t>
  </si>
  <si>
    <t>医療法人社団黎明会　大塚クリニック</t>
  </si>
  <si>
    <t>豊島区南大塚３－３４－６　南大塚エースビル４０１</t>
  </si>
  <si>
    <t>医療法人社団竹榮会　晴海クリニック</t>
  </si>
  <si>
    <t>西早稲田ライフケアクリニック</t>
  </si>
  <si>
    <t>三鷹市井口３－６－８</t>
  </si>
  <si>
    <t>東十条ホープ内科・循環器内科クリニック</t>
  </si>
  <si>
    <t>北区東十条４－６－１７　ブランカ東十条</t>
  </si>
  <si>
    <t>03-6903-0512</t>
  </si>
  <si>
    <t>医療法人社団洪庵会　いぐさクリニック</t>
  </si>
  <si>
    <t>杉並区下井草３－３９－２１　ヴィラ・ジャルディーノ２Ｆ</t>
  </si>
  <si>
    <t>03-5382-5326</t>
  </si>
  <si>
    <t>内科・耳鼻咽喉科</t>
  </si>
  <si>
    <t>医療法人社団共寿会　なかやま眼科</t>
  </si>
  <si>
    <t>調布市国領町８－１－１１－１Ｆ</t>
  </si>
  <si>
    <t>042-426-4447</t>
  </si>
  <si>
    <t>医療法人社団百葉の会　銀座医院</t>
  </si>
  <si>
    <t>東京ジェネラルクリニック</t>
  </si>
  <si>
    <t>新宿区中井２－２０－１４</t>
  </si>
  <si>
    <t>03-6820-0428</t>
  </si>
  <si>
    <t>医療法人社団好生会　こまくさ診療所練馬</t>
  </si>
  <si>
    <t>練馬区平和台４－７－２３　ＥｄｇｅＡ　１Ｆ・２Ｆ</t>
  </si>
  <si>
    <t>03-4530-8435</t>
  </si>
  <si>
    <t>医療法人社団総風会　江戸川共済病院</t>
  </si>
  <si>
    <t>江戸川区南篠崎１－２－１６</t>
  </si>
  <si>
    <t>03-3679-5211</t>
  </si>
  <si>
    <t>こせき眼科</t>
  </si>
  <si>
    <t>西東京市ひばりが丘北４－３－２９　西村ビル３Ｆ</t>
  </si>
  <si>
    <t>042-425-8060</t>
  </si>
  <si>
    <t>医療法人社団豊済会　下落合クリニック</t>
  </si>
  <si>
    <t>新宿区下落合２－１－６</t>
  </si>
  <si>
    <t>03-3953-1711</t>
  </si>
  <si>
    <t>一般社団法人健康長寿ミエルカ　健康長寿ゆずるクリニック</t>
  </si>
  <si>
    <t>荒川区東尾久６－５－５　富士産業ビル２０５</t>
  </si>
  <si>
    <t>03-5901-9787</t>
  </si>
  <si>
    <t>内科、外科、呼吸器外科</t>
  </si>
  <si>
    <t>つつじヶ丘駅前内科クリニック</t>
  </si>
  <si>
    <t>調布市西つつじヶ丘４－６－２　ル・ヴィザージュ１０９</t>
  </si>
  <si>
    <t>03-6825-2600</t>
  </si>
  <si>
    <t>内科、腎臓内科、アレルギー科</t>
  </si>
  <si>
    <t>すみだブレインハートクリニック</t>
  </si>
  <si>
    <t>墨田区横川１－１－１０　すみだパークプレイス２　１Ｆ</t>
  </si>
  <si>
    <t>03-6284-1222</t>
  </si>
  <si>
    <t>循環器内科、脳神経内科、小児科</t>
  </si>
  <si>
    <t>03-6425-8772</t>
  </si>
  <si>
    <t>内科、循環器内科、整形外科、精神科</t>
  </si>
  <si>
    <t>医療法人社団梅本会　梅本ホームクリニック</t>
  </si>
  <si>
    <t>中央区銀座１－１４－５　銀座ウイングビル北３Ｆ</t>
  </si>
  <si>
    <t>03-6263-0601</t>
  </si>
  <si>
    <t>杉並区阿佐谷南１－１６－８　ＩＳＭ　ＡＳＡＧＡＹＡビル３Ｆ・４Ｆ・５Ｆ</t>
  </si>
  <si>
    <t>世田谷区南烏山３－６－１１－１Ｆ</t>
  </si>
  <si>
    <t>03-6909-1922</t>
  </si>
  <si>
    <t>消化器内科、訪問診療</t>
  </si>
  <si>
    <t>田中　顕道</t>
  </si>
  <si>
    <t>石川　純也</t>
  </si>
  <si>
    <t>医療法人社団共済会　共済会櫻井病院</t>
  </si>
  <si>
    <t>府中市是政２－３６</t>
  </si>
  <si>
    <t>042-362-5141</t>
  </si>
  <si>
    <t>03-3634-6111</t>
  </si>
  <si>
    <t>地方独立行政法人東京都立病院機構　東京都立広尾病院</t>
  </si>
  <si>
    <t>050-3823-0159</t>
  </si>
  <si>
    <t>03-6802-9150</t>
  </si>
  <si>
    <t>内科、小児科、緩和ケア内科</t>
  </si>
  <si>
    <t>内科、総合診療科</t>
  </si>
  <si>
    <t>花上　和生</t>
  </si>
  <si>
    <t>山田　愛</t>
  </si>
  <si>
    <t>成田　雅弘</t>
  </si>
  <si>
    <t>池田　賴信</t>
  </si>
  <si>
    <t>外山　攻</t>
  </si>
  <si>
    <t>梅田　耕明</t>
  </si>
  <si>
    <t>政谷　薫</t>
  </si>
  <si>
    <t>大月　万世</t>
  </si>
  <si>
    <t>角　允博</t>
  </si>
  <si>
    <t>医療法人社団慶育会　グレースホームケアクリニック多摩</t>
  </si>
  <si>
    <t>西東京市田無町５－９－１－１Ｆ</t>
  </si>
  <si>
    <t>042-452-3526</t>
  </si>
  <si>
    <t>医療法人社団竹榮舎　ＴＦＣメディカルクリニック</t>
  </si>
  <si>
    <t>104-0045</t>
  </si>
  <si>
    <t>中央区築地４－７－５築地ＫＹビル３Ｆ</t>
  </si>
  <si>
    <t>03-6281-5170</t>
  </si>
  <si>
    <t>内科、消化器内科、アレルギー科、漢方内科</t>
  </si>
  <si>
    <t>医療法人社団黎明会　ひばりヶ丘南口クリニック</t>
  </si>
  <si>
    <t>202-0005</t>
  </si>
  <si>
    <t>西東京市住吉町３－１０－２５　ヒバリタワー１０３</t>
  </si>
  <si>
    <t>042-439-8363</t>
  </si>
  <si>
    <t>医療法人社団翔和仁誠会　東京みみ・はな・のどサージクリニック</t>
  </si>
  <si>
    <t>多摩市関戸２－６６－１</t>
  </si>
  <si>
    <t>042-371-3387</t>
  </si>
  <si>
    <t>医療法人社団晄和会　東京東部サンライズクリニック</t>
  </si>
  <si>
    <t>江東区東陽３－２３－１１　イーストヴィレッヂエンドウ１Ｆ</t>
  </si>
  <si>
    <t>03-5857-6336</t>
  </si>
  <si>
    <t>杉田眼科クリニック</t>
  </si>
  <si>
    <t>03-3912-0020</t>
  </si>
  <si>
    <t>成田クリニック</t>
  </si>
  <si>
    <t>194-0011</t>
  </si>
  <si>
    <t>町田市成瀬が丘２－２３－１６　ナルセガオカマンション１Ｆ</t>
  </si>
  <si>
    <t>042-795-1281</t>
  </si>
  <si>
    <t>医療法人社団七星会　中野団地診療所</t>
  </si>
  <si>
    <t>192-0042</t>
  </si>
  <si>
    <t>八王子市中野山王２－２８－９</t>
  </si>
  <si>
    <t>042-623-5488</t>
  </si>
  <si>
    <t>医療法人社団プラタナス　松原アーバンクリニック</t>
  </si>
  <si>
    <t>156-0043</t>
  </si>
  <si>
    <t>世田谷区松原５－３４－６</t>
  </si>
  <si>
    <t>03-5355-3388</t>
  </si>
  <si>
    <t>新宿区高田馬場１－１－１　メトロシティ西早稲田３Ｆ－Ａ</t>
  </si>
  <si>
    <t>03-6709-6721</t>
  </si>
  <si>
    <t>医療法人俊榮会　稲城在宅療養クリニック</t>
  </si>
  <si>
    <t>医療法人社団ホームアレー　ホームアレークリニック城南</t>
  </si>
  <si>
    <t>152-0034</t>
  </si>
  <si>
    <t>03-5731-0151</t>
  </si>
  <si>
    <t>小笠原村母島診療所</t>
  </si>
  <si>
    <t>100-2211</t>
  </si>
  <si>
    <t>小笠原村母島字元地</t>
  </si>
  <si>
    <t>04998-3-2115</t>
  </si>
  <si>
    <t>医療法人社団悠会翔会　くらしケアクリニック城東</t>
  </si>
  <si>
    <t>江東区亀戸６－２８－２　ドゥーエ亀戸１Ｆ</t>
  </si>
  <si>
    <t>医療法人社団おおぞら会　つばさクリニック多摩</t>
  </si>
  <si>
    <t>206-0002</t>
  </si>
  <si>
    <t>東京ふれあい医療生活協同組合　ふれあいファミリークリニック</t>
  </si>
  <si>
    <t>120-0047</t>
  </si>
  <si>
    <t>足立区宮城１－３３－２０</t>
  </si>
  <si>
    <t>03-6908-4330</t>
  </si>
  <si>
    <t>内科、小児科、総合診療</t>
  </si>
  <si>
    <t>飯島　岳洋</t>
  </si>
  <si>
    <t>藤田　倫寛</t>
  </si>
  <si>
    <t>寺崎　裕美</t>
  </si>
  <si>
    <t>前多　晟壮</t>
  </si>
  <si>
    <t>横山　仁</t>
  </si>
  <si>
    <t>中村　直和</t>
  </si>
  <si>
    <t>中野　由梨</t>
  </si>
  <si>
    <t>江口　麻実</t>
  </si>
  <si>
    <t>田島　実紅</t>
  </si>
  <si>
    <t>藤田　朋大</t>
  </si>
  <si>
    <t>和田　悠佑</t>
  </si>
  <si>
    <t>吉良　登志子</t>
  </si>
  <si>
    <t>田邊　幸子</t>
  </si>
  <si>
    <t>堀越　真由子</t>
  </si>
  <si>
    <t>浅田　泰良</t>
  </si>
  <si>
    <t>杉山　諒太</t>
  </si>
  <si>
    <t>ＭＹ鈴木医院</t>
  </si>
  <si>
    <t>171-0014</t>
  </si>
  <si>
    <t>豊島区池袋２－６４－２　第３西池ビル２Ｆ</t>
  </si>
  <si>
    <t>03-5396-5115</t>
  </si>
  <si>
    <t>オンライン総合クリニック</t>
  </si>
  <si>
    <t>101-0047</t>
  </si>
  <si>
    <t>千代田区内神田１－１１－５－４０１</t>
  </si>
  <si>
    <t>03-6691-9525</t>
  </si>
  <si>
    <t>医療法人社団　渋谷医院</t>
  </si>
  <si>
    <t>医療法人社団皆吉会　富士見台通りクリニック</t>
  </si>
  <si>
    <t>練馬区貫井３－２－５　ＨＯＲＩＥ・ＢＵＩＬＤＩＮＧ　３Ｆ</t>
  </si>
  <si>
    <t>03-5848-2370</t>
  </si>
  <si>
    <t>医療法人社団桐和会　タムス総合クリニック篠崎駅前</t>
  </si>
  <si>
    <t>江戸川区篠崎町２－７－１</t>
  </si>
  <si>
    <t>03-5666-1331</t>
  </si>
  <si>
    <t>訪問診療部</t>
  </si>
  <si>
    <t>医療法人社団慶育会　グレースホームケアクリニック城東</t>
  </si>
  <si>
    <t>110-0013</t>
  </si>
  <si>
    <t>台東区入谷１－８－１１　グレースタワー２Ｆ</t>
  </si>
  <si>
    <t>03-5808-9160</t>
  </si>
  <si>
    <t>医療法人社団晃山会　松江病院</t>
  </si>
  <si>
    <t>江戸川区松江２－６－１５</t>
  </si>
  <si>
    <t>03-3652-3121</t>
  </si>
  <si>
    <t>医療法人社団誠芯会　さくらの葉ホームクリニック</t>
  </si>
  <si>
    <t>杉並区今川２－５－７－５０３</t>
  </si>
  <si>
    <t>内科、膠原病内科、リウマチ科</t>
  </si>
  <si>
    <t>102-0082</t>
  </si>
  <si>
    <t>千代田区一番町２２－３　アデックス一番町１Ｆ</t>
  </si>
  <si>
    <t>大伝馬クリニック</t>
  </si>
  <si>
    <t>103-0011</t>
  </si>
  <si>
    <t>中央区日本橋大伝馬町９－７</t>
  </si>
  <si>
    <t>03-3661-5367</t>
  </si>
  <si>
    <t>東京ふれあい医療生活協同組合オレンジほっとクリニック</t>
  </si>
  <si>
    <t>北区堀船３－３１－１５</t>
  </si>
  <si>
    <t>03-3911-2661</t>
  </si>
  <si>
    <t>内科、老年内科、老年精神科</t>
  </si>
  <si>
    <t>東京女子医科大学病院</t>
  </si>
  <si>
    <t>162-8666</t>
  </si>
  <si>
    <t>新宿区河田町８－１</t>
  </si>
  <si>
    <t>03-3353-8111</t>
  </si>
  <si>
    <t>膠原病リウマチ内科</t>
  </si>
  <si>
    <t>03-6657-9828</t>
  </si>
  <si>
    <t>日本大学医学部附属板橋病院</t>
  </si>
  <si>
    <t>173-8610</t>
  </si>
  <si>
    <t>板橋区大谷口上町３０－１</t>
  </si>
  <si>
    <t>03-3972-8111</t>
  </si>
  <si>
    <t>井柳　俊紀</t>
  </si>
  <si>
    <t>山中　雅之</t>
  </si>
  <si>
    <t>小松　英樹</t>
  </si>
  <si>
    <t>正木　稔子</t>
  </si>
  <si>
    <t>請田　翔子</t>
  </si>
  <si>
    <t>中村　紀子</t>
  </si>
  <si>
    <t>塚本　美文</t>
  </si>
  <si>
    <t>鶴谷　博子</t>
  </si>
  <si>
    <t>日下　琢雅</t>
  </si>
  <si>
    <t>冨田　剛志</t>
  </si>
  <si>
    <t>福本　智恵</t>
  </si>
  <si>
    <t>夛田　圭希</t>
  </si>
  <si>
    <t>蓼沼　翼</t>
  </si>
  <si>
    <t>地方独立行政法人東京都立病院機構　東京都立駒込病院</t>
  </si>
  <si>
    <t>113-8677</t>
  </si>
  <si>
    <t>文京区本駒込３－１８－２２</t>
  </si>
  <si>
    <t>03-3823-2101</t>
  </si>
  <si>
    <t>多摩市一ノ宮３－１－３　桜ヶ丘Ｋビル４ＦＣ室</t>
  </si>
  <si>
    <t>043-401-9472</t>
  </si>
  <si>
    <t>Ｏｐｕｓ　Ｏｎｅ　Ｃｌｉｎｉｃ</t>
  </si>
  <si>
    <t>世田谷区用賀４－５－２３－Ｂ１</t>
  </si>
  <si>
    <t>070-1354-8913</t>
  </si>
  <si>
    <t>はしもとホームケアクリニック小岩</t>
  </si>
  <si>
    <t>124-0021</t>
  </si>
  <si>
    <t>葛飾区細田５－２－６</t>
  </si>
  <si>
    <t>03-6458-0178</t>
  </si>
  <si>
    <t>奥沢やまなかクリニック</t>
  </si>
  <si>
    <t>世田谷区奥沢２－１７－１－１Ｆ</t>
  </si>
  <si>
    <t>03-5534-8739</t>
  </si>
  <si>
    <t>北区王子１－２２－５　サンプレー王子ビル２０１</t>
  </si>
  <si>
    <t>医療法人社団成友会　小森病院</t>
  </si>
  <si>
    <t>180-0014</t>
  </si>
  <si>
    <t>武蔵野市関前３－３－１５</t>
  </si>
  <si>
    <t>0422-55-8311</t>
  </si>
  <si>
    <t>医療法人社団敬人会　小松眼科</t>
  </si>
  <si>
    <t>196-0025</t>
  </si>
  <si>
    <t>昭島市朝日町３－７－９</t>
  </si>
  <si>
    <t>042-541-1731</t>
  </si>
  <si>
    <t>医療法人社団ＭＡＥ　小林内科クリニック</t>
  </si>
  <si>
    <t>練馬区田柄３－１３－２０－１Ｆ</t>
  </si>
  <si>
    <t>内科、消化器内科、呼吸器内科、循環器内科、小児科</t>
  </si>
  <si>
    <t>内科、呼吸器科、消化器科</t>
  </si>
  <si>
    <t>ラファ・クリニック</t>
  </si>
  <si>
    <t>182-0003</t>
  </si>
  <si>
    <t>調布市若葉町２－２５－２２</t>
  </si>
  <si>
    <t>03-5315-9516</t>
  </si>
  <si>
    <t>耳鼻咽喉科、小児耳鼻咽喉科、漢方内科</t>
  </si>
  <si>
    <t>練馬区平和台４－７－２３　ＥｄｇｅＡ１・２Ｆ</t>
  </si>
  <si>
    <t>しらかわ醫院</t>
  </si>
  <si>
    <t>調布市西つつじヶ丘２－１７－２</t>
  </si>
  <si>
    <t>03-6279-6161</t>
  </si>
  <si>
    <t>荒川区東日暮里４－２０－６－１・２Ｆ</t>
  </si>
  <si>
    <t>中村医院</t>
  </si>
  <si>
    <t>111-0034</t>
  </si>
  <si>
    <t>台東区雷門１－１２－１２　鈴木ビル４Ｆ</t>
  </si>
  <si>
    <t>03-5806-2677</t>
  </si>
  <si>
    <t>医療法人社団季邦会　街のクリニック立川・村山</t>
  </si>
  <si>
    <t>190-0004</t>
  </si>
  <si>
    <t>立川市柏町４－６３－２５　ヴィアーレ玉川上水１０１</t>
  </si>
  <si>
    <t>042-535-3974</t>
  </si>
  <si>
    <t>一般社団法人クレイドル　クリニック・パーク</t>
  </si>
  <si>
    <t>東村山市栄町１－２－１　セイワビル２Ｆ</t>
  </si>
  <si>
    <t>042-306-1138</t>
  </si>
  <si>
    <t>杉並区高円寺北３－１２－４</t>
  </si>
  <si>
    <t>医療法人社団博信会　布川医院</t>
  </si>
  <si>
    <t>120-0035</t>
  </si>
  <si>
    <t>足立区千住中居町１１－８－１Ｆ</t>
  </si>
  <si>
    <t>03-3879-7645</t>
  </si>
  <si>
    <t>内科、循環器内科、訪問診療</t>
  </si>
  <si>
    <t>182-0034</t>
  </si>
  <si>
    <t>調布市下石原２－７－７　ライトハイム１Ｆ</t>
  </si>
  <si>
    <t>042-444-1102</t>
  </si>
  <si>
    <t>医療法人社団崎陽会　日の出々丘病院</t>
  </si>
  <si>
    <t>190-0181</t>
  </si>
  <si>
    <t>042-597-0811</t>
  </si>
  <si>
    <t>伊藤　武善</t>
  </si>
  <si>
    <t>井上　和幸</t>
  </si>
  <si>
    <t>磯貝　祐貴子</t>
  </si>
  <si>
    <t>押　正也</t>
  </si>
  <si>
    <t>岡本　平次</t>
  </si>
  <si>
    <t>久賀　佳代</t>
  </si>
  <si>
    <t>金谷　智史</t>
  </si>
  <si>
    <t>戸田　惠</t>
  </si>
  <si>
    <t>根岸　京田</t>
  </si>
  <si>
    <t>佐藤　拓道</t>
  </si>
  <si>
    <t>榊原　守</t>
  </si>
  <si>
    <t>蒔田　勇治</t>
  </si>
  <si>
    <t>秋元　直人</t>
  </si>
  <si>
    <t>秋山　新二郎</t>
  </si>
  <si>
    <t>住??　美代子</t>
  </si>
  <si>
    <t>小森山　廣幸</t>
  </si>
  <si>
    <t>小倉　弘章</t>
  </si>
  <si>
    <t>松本　和子</t>
  </si>
  <si>
    <t>新井　英里</t>
  </si>
  <si>
    <t>進藤　幸雄</t>
  </si>
  <si>
    <t>大塚　大輔</t>
  </si>
  <si>
    <t>竹井　清純</t>
  </si>
  <si>
    <t>竹川　広三</t>
  </si>
  <si>
    <t>朝?　博司</t>
  </si>
  <si>
    <t>湯城　宏悦</t>
  </si>
  <si>
    <t>藤田　麻衣子</t>
  </si>
  <si>
    <t>房野　隆文</t>
  </si>
  <si>
    <t>堀江　栄子</t>
  </si>
  <si>
    <t>末永　洋右</t>
  </si>
  <si>
    <t>門田　晴秀</t>
  </si>
  <si>
    <t>矢部　清壽</t>
  </si>
  <si>
    <t>由良　明彦</t>
  </si>
  <si>
    <t>立川　高志</t>
  </si>
  <si>
    <t>林　遼太郎</t>
  </si>
  <si>
    <t>和田　千容</t>
  </si>
  <si>
    <t>髙津　司</t>
  </si>
  <si>
    <t>医療法人社団苑田会　苑田第一病院</t>
  </si>
  <si>
    <t>足立区竹ノ塚４－１－１２</t>
  </si>
  <si>
    <t>03-3850-5721</t>
  </si>
  <si>
    <t>医療法人社団井上外科記念会　世田谷井上病院</t>
  </si>
  <si>
    <t>世田谷区桜丘４－２５－８</t>
  </si>
  <si>
    <t>03-3425-1817</t>
  </si>
  <si>
    <t>磯貝クリニック</t>
  </si>
  <si>
    <t>169-0051</t>
  </si>
  <si>
    <t>新宿区西早稲田２－４－８</t>
  </si>
  <si>
    <t>03-3232-1776</t>
  </si>
  <si>
    <t>社会福祉法人東京武尊会　九十九園診療所</t>
  </si>
  <si>
    <t>198-0001</t>
  </si>
  <si>
    <t>青梅市成木１－６３４－７</t>
  </si>
  <si>
    <t>0428-74-5105</t>
  </si>
  <si>
    <t>医療法人社団健樹会　横山医院</t>
  </si>
  <si>
    <t>北区中十条２－２２－１６－１Ｆ</t>
  </si>
  <si>
    <t>クリニック東陽町</t>
  </si>
  <si>
    <t>江東区東陽２－４－２６　飯田ビル２Ｆ</t>
  </si>
  <si>
    <t>医療法人社団潤平会　岡本平次クリニック</t>
  </si>
  <si>
    <t>渋谷区神宮前６－２３－２　第２５ＳＹビル３Ｆ</t>
  </si>
  <si>
    <t>03-5485-8600</t>
  </si>
  <si>
    <t>消化器科、麻酔科</t>
  </si>
  <si>
    <t>03-3564-5222</t>
  </si>
  <si>
    <t>松下胃腸科外科</t>
  </si>
  <si>
    <t>足立区西新井栄町３－１６－１７</t>
  </si>
  <si>
    <t>03-3886-6616</t>
  </si>
  <si>
    <t>胃腸科、外科</t>
  </si>
  <si>
    <t>ひまわりホームクリニック調布</t>
  </si>
  <si>
    <t>医療法人社団千秋双葉会　耳鼻咽喉科セントラルパーク中野</t>
  </si>
  <si>
    <t>中野区中野４－１０－１　中野セントラルパークイースト１Ｆ</t>
  </si>
  <si>
    <t>03-5318-4187</t>
  </si>
  <si>
    <t>東京保健生活協同組合　蔵前協立診療所</t>
  </si>
  <si>
    <t>111-0055</t>
  </si>
  <si>
    <t>台東区三筋２－１３－３</t>
  </si>
  <si>
    <t>03-3865-0139</t>
  </si>
  <si>
    <t>医療法人社団靭生会　えどがわ在宅・透析クリニック</t>
  </si>
  <si>
    <t>113-0056</t>
  </si>
  <si>
    <t>江戸川区南小岩２－１８－９</t>
  </si>
  <si>
    <t>03-6870-7058</t>
  </si>
  <si>
    <t>清瀬市松山１－４－１９　ＨＲＮビル１～３Ｆ</t>
  </si>
  <si>
    <t>042-495-7320</t>
  </si>
  <si>
    <t>一般財団法人多摩緑成会　おうち診療所国分寺</t>
  </si>
  <si>
    <t>国分寺市本町２－２０－１６</t>
  </si>
  <si>
    <t>050-3645-1224</t>
  </si>
  <si>
    <t>訪問診療、内科、循環器内科</t>
  </si>
  <si>
    <t>練馬区石神井町７－１－２　伊藤マンション１Ｆ</t>
  </si>
  <si>
    <t>医療法人社団　砧クリニック</t>
  </si>
  <si>
    <t>150-0073</t>
  </si>
  <si>
    <t>世田谷区砧８－８－２０　吉浦ビル２Ｆ</t>
  </si>
  <si>
    <t>03-3416-6013</t>
  </si>
  <si>
    <t>内科、循環器科、外科、小児科</t>
  </si>
  <si>
    <t>医療法人社団紫波会　平賀診療所</t>
  </si>
  <si>
    <t>多摩市関戸２－１０－１０</t>
  </si>
  <si>
    <t>042-375-7154</t>
  </si>
  <si>
    <t>武蔵村山市大南２ー３９ー１　フラット大南１号館１Ｆ</t>
  </si>
  <si>
    <t>内科、外科、消化器内科</t>
  </si>
  <si>
    <t>医療法人社団川善会　六地蔵クリニック</t>
  </si>
  <si>
    <t>江東区南砂２－２８－７</t>
  </si>
  <si>
    <t>03-5690-7651</t>
  </si>
  <si>
    <t>根岸眼科クリニック</t>
  </si>
  <si>
    <t>110-0003</t>
  </si>
  <si>
    <t>台東区根岸４－１－２５　鶯谷富士パーム１Ｆ</t>
  </si>
  <si>
    <t>03-5808-5877</t>
  </si>
  <si>
    <t>医療法人財団利定会　進藤医院</t>
  </si>
  <si>
    <t>198-0043</t>
  </si>
  <si>
    <t>青梅市千ヶ瀬町５－６１０－１１－１Ｆ</t>
  </si>
  <si>
    <t>0428-78-3111</t>
  </si>
  <si>
    <t>内科、消化器内科、リハビリテーション科</t>
  </si>
  <si>
    <t>糖尿病内科</t>
  </si>
  <si>
    <t>医療法人社団鶉山会　鶉山医院</t>
  </si>
  <si>
    <t>171-0032</t>
  </si>
  <si>
    <t>豊島区雑司が谷３－８－１０　セレナ目白雑司が谷１０１号室</t>
  </si>
  <si>
    <t>03-3982-1331</t>
  </si>
  <si>
    <t>内科、皮膚科、小児科</t>
  </si>
  <si>
    <t>整形外科、形成外科、内科、リハビリテーション科</t>
  </si>
  <si>
    <t>医療法人社団ホームアレー　ホームアレークリニック不動前</t>
  </si>
  <si>
    <t>品川区西五反田３－１５－８　Ｂｉｚ－Ｆｉｅｌｄ目黒９Ｆ</t>
  </si>
  <si>
    <t>03-6420-0453</t>
  </si>
  <si>
    <t>内科、緩和ケア内科、外科</t>
  </si>
  <si>
    <t>医療法人社団広育会　わかたけクリニック</t>
  </si>
  <si>
    <t>江東区亀戸９－３４－１－１３６</t>
  </si>
  <si>
    <t>03-5836-7127</t>
  </si>
  <si>
    <t>整形外科、内科、外科</t>
  </si>
  <si>
    <t>練馬区石神井町１－２５－１２－１Ｆ</t>
  </si>
  <si>
    <t>社会医療法人財団正明会　山田記念病院</t>
  </si>
  <si>
    <t>130-0011</t>
  </si>
  <si>
    <t>墨田区石原２－２０－１</t>
  </si>
  <si>
    <t>03-3624-1151</t>
  </si>
  <si>
    <t>医療法人社団プラタナス　桜新町アーバンクリニック</t>
  </si>
  <si>
    <t>世田谷区新町３－２１－１　さくらウェルガーデン２Ｆ</t>
  </si>
  <si>
    <t>03-3429-1192</t>
  </si>
  <si>
    <t>医療法人社団隆勇会　新河岸クリニック</t>
  </si>
  <si>
    <t>175-0081</t>
  </si>
  <si>
    <t>板橋区新河岸１－３－２－１０１</t>
  </si>
  <si>
    <t>03-5921-1805</t>
  </si>
  <si>
    <t>医療法人社団博栄会　赤羽中央総合病院</t>
  </si>
  <si>
    <t>115-0042</t>
  </si>
  <si>
    <t>北区志茂１－１９－１４</t>
  </si>
  <si>
    <t>03-3902-0348</t>
  </si>
  <si>
    <t>内科(循環器)、老年科</t>
  </si>
  <si>
    <t>医療法人社団サウスリバー会　かどた内科クリニック</t>
  </si>
  <si>
    <t>116-0003</t>
  </si>
  <si>
    <t>荒川区南千住４－７－１　ＢｉＶｉ南千住３Ｆ</t>
  </si>
  <si>
    <t>03-5604-1517</t>
  </si>
  <si>
    <t>内科、胃腸内科、呼吸器内科</t>
  </si>
  <si>
    <t>矢部クリニック</t>
  </si>
  <si>
    <t>杉並区西荻北３－２５－２１</t>
  </si>
  <si>
    <t>13-3390-0731</t>
  </si>
  <si>
    <t>内科、外科、小児科、消化器科、肛門科、リハビリテーション科</t>
  </si>
  <si>
    <t>美穂診療所</t>
  </si>
  <si>
    <t>中野区鷺宮５－３－１４</t>
  </si>
  <si>
    <t>03-3990-1208</t>
  </si>
  <si>
    <t>内科、小児科、消化器科</t>
  </si>
  <si>
    <t>医療法人社団永生会　グリーングラス川口町クリニック</t>
  </si>
  <si>
    <t>八王子市川口町１５９１－１</t>
  </si>
  <si>
    <t>02-659-1755</t>
  </si>
  <si>
    <t>医療法人社団清峰会　村山中央病院</t>
  </si>
  <si>
    <t>208-0001</t>
  </si>
  <si>
    <t>武蔵村山市中藤５－７０</t>
  </si>
  <si>
    <t>042-561-0174</t>
  </si>
  <si>
    <t>一般財団法人ひふみ会　まちだ丘の上病院</t>
  </si>
  <si>
    <t>町田市小野路町１１－１</t>
  </si>
  <si>
    <t>042-35-3731</t>
  </si>
  <si>
    <t>日の出町大久野３１０</t>
  </si>
  <si>
    <t>医療法人財団東京勤労者医療会　農大通り診療所</t>
  </si>
  <si>
    <t>156-0052</t>
  </si>
  <si>
    <t>世田谷区経堂１－５－６　パルファム経堂１ＦＡ</t>
  </si>
  <si>
    <t>03-3439-6051</t>
  </si>
  <si>
    <t>吉澤　信行</t>
  </si>
  <si>
    <t>矢野　康生</t>
  </si>
  <si>
    <t>木村　隆雄</t>
  </si>
  <si>
    <t>友田　一宇</t>
  </si>
  <si>
    <t>新井　基央</t>
  </si>
  <si>
    <t>小川　重樹</t>
  </si>
  <si>
    <t>中村　春奈</t>
  </si>
  <si>
    <t>栗原　理</t>
  </si>
  <si>
    <t>渡邉　友美</t>
  </si>
  <si>
    <t>辻　央生</t>
  </si>
  <si>
    <t>伊藤　正秀</t>
  </si>
  <si>
    <t>天野　秀介</t>
  </si>
  <si>
    <t>西山　祐二</t>
  </si>
  <si>
    <t>小野寺　志眞</t>
  </si>
  <si>
    <t>安部　慎治</t>
  </si>
  <si>
    <t>山下　徹志</t>
  </si>
  <si>
    <t>宮崎　光史</t>
  </si>
  <si>
    <t>藤本　博昭</t>
  </si>
  <si>
    <t>新村　光太郎</t>
  </si>
  <si>
    <t>石田　雄二</t>
  </si>
  <si>
    <t>和田　紀之</t>
  </si>
  <si>
    <t>田邉　秀聡</t>
  </si>
  <si>
    <t>宮本　嘉泰</t>
  </si>
  <si>
    <t>竹内　康人</t>
  </si>
  <si>
    <t>亀井　悠一郎</t>
  </si>
  <si>
    <t>河原　清</t>
  </si>
  <si>
    <t>小沼　千秋</t>
  </si>
  <si>
    <t>南原　好和</t>
  </si>
  <si>
    <t>平塚　正武</t>
  </si>
  <si>
    <t>勝俣　元都</t>
  </si>
  <si>
    <t>西　大輔</t>
  </si>
  <si>
    <t>中川　知亮</t>
  </si>
  <si>
    <t>山本　康人</t>
  </si>
  <si>
    <t>宮澤　壮太</t>
  </si>
  <si>
    <t>田中　志昴</t>
  </si>
  <si>
    <t>鮫島　光博</t>
  </si>
  <si>
    <t>田中　大地</t>
  </si>
  <si>
    <t>中里　知行</t>
  </si>
  <si>
    <t>岡戸　丈和</t>
  </si>
  <si>
    <t>大亀　路生</t>
  </si>
  <si>
    <t>進藤　智隆</t>
  </si>
  <si>
    <t>進藤　朝子</t>
  </si>
  <si>
    <t>荒井　洋志</t>
  </si>
  <si>
    <t>河手　典彦</t>
  </si>
  <si>
    <t>堀田　悠斗</t>
  </si>
  <si>
    <t>富永　健太</t>
  </si>
  <si>
    <t>小川　誠</t>
  </si>
  <si>
    <t>医療法人社団隆樹会　木村クリニック</t>
  </si>
  <si>
    <t>115-0043</t>
  </si>
  <si>
    <t>北区神谷１－１５－９－１・２Ｆ</t>
  </si>
  <si>
    <t>03-3911-1220</t>
  </si>
  <si>
    <t>医療法人社団朋仁会　友田内視鏡クリニック</t>
  </si>
  <si>
    <t>葛飾区東金町１－２２－７　磯貝ビル３０１</t>
  </si>
  <si>
    <t>03-3826-5075</t>
  </si>
  <si>
    <t>消化器内科（内視鏡）、内科</t>
  </si>
  <si>
    <t>医療法人社団三医会　鶴川リハビリテーション病院</t>
  </si>
  <si>
    <t>町田市三輪町１１２９</t>
  </si>
  <si>
    <t>044-988-2322</t>
  </si>
  <si>
    <t>医療法人社団正樹会　オーク・クリニック</t>
  </si>
  <si>
    <t>東村山市栄町２－７－１５　オーク・ビル１・Ｂ１Ｆ</t>
  </si>
  <si>
    <t>042-395-1550</t>
  </si>
  <si>
    <t>千代田区神田神保町２－９－１　神田神保町メディカルモール４Ｆ</t>
  </si>
  <si>
    <t>内科、消化器内科、内視鏡内科</t>
  </si>
  <si>
    <t>服部医院</t>
  </si>
  <si>
    <t>杉並区西荻北２－３７－１０</t>
  </si>
  <si>
    <t>03-3390-0770</t>
  </si>
  <si>
    <t>医療法人社団凌山会　たかまつクリニック</t>
  </si>
  <si>
    <t>内科、小児科、リハビリテーション科、循環器科、消化器科</t>
  </si>
  <si>
    <t>足立区江北４－３２－１１　モンリッシュ１・２Ｆ</t>
  </si>
  <si>
    <t>042-645-8228</t>
  </si>
  <si>
    <t>調布市国領町５－２８－８　メゾンプチフォーレ１Ｆ</t>
  </si>
  <si>
    <t>医療法人社団健明会　谷保北口内科</t>
  </si>
  <si>
    <t>国立市富士見台２－１８－８　谷保クリニックビル１Ｆ</t>
  </si>
  <si>
    <t>福生市熊川１４０３－１ー１Ｆ</t>
  </si>
  <si>
    <t>内科、疼痛緩和内科</t>
  </si>
  <si>
    <t>東久留米市滝山４－１２－１５　滝山中央ビル１Ｆ８号室</t>
  </si>
  <si>
    <t>042-518-2088</t>
  </si>
  <si>
    <t>社会福祉法人双葉会　双葉会診療所</t>
  </si>
  <si>
    <t>豊島区高田１－１９－２１　メゾンソレイユ１Ｆ</t>
  </si>
  <si>
    <t>医療法人社団行雲会　なりさわ内科クリニック</t>
  </si>
  <si>
    <t>心療内科、内科、外科、消化器内科、精神科</t>
  </si>
  <si>
    <t>内科、外科、消化器内科、心療内科、精神科</t>
  </si>
  <si>
    <t>台東区上野１－１６－１６　第二三倉ビル１Ｆ</t>
  </si>
  <si>
    <t>内科、循環器内科、神経内科</t>
  </si>
  <si>
    <t>消化器内科（胃腸科）、外科、肛門科</t>
  </si>
  <si>
    <t>脳神経外科、整形外科、リハビリテーション科、内科</t>
  </si>
  <si>
    <t>森瀬医院</t>
  </si>
  <si>
    <t>新百合ヶ丘あゆみクリニック</t>
  </si>
  <si>
    <t>稲城市平尾１－２４－７　プレミア凛樹Ｒ－３</t>
  </si>
  <si>
    <t>医療法人財団暁　あきる台病院</t>
  </si>
  <si>
    <t>あきる野市秋川６－５－１</t>
  </si>
  <si>
    <t>042-559-5761</t>
  </si>
  <si>
    <t>0428-25-5432</t>
  </si>
  <si>
    <t>調布市仙川町１－１８－２　３１１０ビル３Ｆ</t>
  </si>
  <si>
    <t>渋谷区神宮前５－４１－１－２０２</t>
  </si>
  <si>
    <t>内科、外科、胃腸科、皮膚科</t>
  </si>
  <si>
    <t>医療法人社団明生会　セントラル介護医療院</t>
  </si>
  <si>
    <t>世田谷区千歳台５－２２－１ー１・２・４Ｆ</t>
  </si>
  <si>
    <t>世田谷区南烏山６－１２－１２　コーシャハイム千歳烏山１２号棟１Ｆ</t>
  </si>
  <si>
    <t>03-5315-3315</t>
  </si>
  <si>
    <t>内科、整形外科、老年精神科、皮膚科</t>
  </si>
  <si>
    <t>国分寺市泉町３－１３－８－１Ｆ</t>
  </si>
  <si>
    <t>医療法人社団天寿会　亀戸中央通りクリニック</t>
  </si>
  <si>
    <t>江東区亀戸５ー２０ー２３　ホープハセガワ１０１号室</t>
  </si>
  <si>
    <t>練馬区南大泉３－２９－１４　高橋ビル１・２Ｆ</t>
  </si>
  <si>
    <t>内科、呼吸器内科、循環器内科、消化器内科、泌尿器科、皮膚科、小児科、腎臓内科、人工透析内科、内視鏡内科、アレルギー科、整形外科</t>
  </si>
  <si>
    <t>江東区亀戸６－２－３　田辺ビル５Ｆ</t>
  </si>
  <si>
    <t>内科、整形外科、皮膚科</t>
  </si>
  <si>
    <t>整形外科、内科、精神科</t>
  </si>
  <si>
    <t>北区赤羽台１ー５－２２</t>
  </si>
  <si>
    <t>世田谷区上祖師谷５－１８－１０</t>
  </si>
  <si>
    <t>東京慈恵会医科大学附属病院</t>
  </si>
  <si>
    <t>105-8461</t>
  </si>
  <si>
    <t>港区西新橋３－２５－８</t>
  </si>
  <si>
    <t>03-3433-1111</t>
  </si>
  <si>
    <t>社会福祉法人暁会　あかね記念クリニック</t>
  </si>
  <si>
    <t>目黒区目黒本町３－７－８　キューブ東町１０１号室</t>
  </si>
  <si>
    <t>医療法人社団ＮＹＡ　かとうホームケアクリニック</t>
  </si>
  <si>
    <t>大田区西蒲田７ー３７ー１０　グリーンプレイス蒲田３Ｆ</t>
  </si>
  <si>
    <t>医療法人社団洋誠会かわいクリニック</t>
  </si>
  <si>
    <t>大田区西蒲田７－３７－１０グリーンプレイス蒲田３Ｆ</t>
  </si>
  <si>
    <t>東京ほくと医療生活協同組合　江北生協診療所</t>
  </si>
  <si>
    <t>世田谷区大原１－４９－１５</t>
  </si>
  <si>
    <t>檜原村国民健康保険檜原診療所</t>
  </si>
  <si>
    <t>三鷹市大沢１－１７－２－１Ｆ</t>
  </si>
  <si>
    <t>品川区小山６－１－６　Ｃｉａｏ２０１</t>
  </si>
  <si>
    <t>葛飾区亀有３－７－７　サンセリテ鞠子ビル３０５</t>
  </si>
  <si>
    <t>内科、呼吸器科、アレルギー科</t>
  </si>
  <si>
    <t>目黒区鷹番３－１５－４　シャルマン学芸大学１Ｆ１０１号</t>
  </si>
  <si>
    <t>内科、神経内科、循環器科、消化器科、呼吸器科、小児科</t>
  </si>
  <si>
    <t>八王子市打越町１１９７－１　ステップコートはけしたビルＦＭ１－２</t>
  </si>
  <si>
    <t>循環器科、心臓血管外科、内科、外科、呼吸器科、呼吸器外科</t>
  </si>
  <si>
    <t>中野区新井２－６－１０　中野大和マンション１Ｆ</t>
  </si>
  <si>
    <t>シモキタクリニック</t>
  </si>
  <si>
    <t>世田谷区北沢２－１７－２　ＡＺＵＲＥ１Ｆ</t>
  </si>
  <si>
    <t>03-3414-5252</t>
  </si>
  <si>
    <t>雨のち晴れクリニック代々木</t>
  </si>
  <si>
    <t>151-0053</t>
  </si>
  <si>
    <t>渋谷区代々木３－１４－８　エフ・ロード代々木１０１</t>
  </si>
  <si>
    <t>03-6300-0072</t>
  </si>
  <si>
    <t>医療法人社団関川会　関川病院</t>
  </si>
  <si>
    <t>116-0013</t>
  </si>
  <si>
    <t>荒川区西日暮里１－４－１</t>
  </si>
  <si>
    <t>03-3803-5151</t>
  </si>
  <si>
    <t>医療法人社団同善会　同善病院</t>
  </si>
  <si>
    <t>110-0011</t>
  </si>
  <si>
    <t>台東区三ノ輪２－７－５</t>
  </si>
  <si>
    <t>03-3802-2101</t>
  </si>
  <si>
    <t>リハビリテーション科、内科</t>
  </si>
  <si>
    <t>目黒区緑が丘３－１－７　セトル緑が丘１Ｆ</t>
  </si>
  <si>
    <t>医療法人財団朔望会　リハビリテーションエーデルワイス病院</t>
  </si>
  <si>
    <t>医療法人社団大日会　小金井太陽病院</t>
  </si>
  <si>
    <t>小金井市本町１－９－１７</t>
  </si>
  <si>
    <t>042-383-5511</t>
  </si>
  <si>
    <t>中央区新川２－２８－２　メディカルプライム新川６・７Ｆ</t>
  </si>
  <si>
    <t>八王子市元八王子町３－２８７２－１</t>
  </si>
  <si>
    <t>医療法人社団じゅうめい会　木曽診療所</t>
  </si>
  <si>
    <t>194-0036</t>
  </si>
  <si>
    <t>町田市木曽東４－２１－３７</t>
  </si>
  <si>
    <t>042-791-2088</t>
  </si>
  <si>
    <t>ＫＰｌｕｓクリニック</t>
  </si>
  <si>
    <t>103-0006</t>
  </si>
  <si>
    <t>中央区日本橋富沢町５－３　Ｉ・Ｂ日本橋ビル４０３</t>
  </si>
  <si>
    <t>03-6661-7301</t>
  </si>
  <si>
    <t>内科、訪問診療、リウマチ科</t>
  </si>
  <si>
    <t>医療法人社団Ｌｉｆｅ　Ｄｅｓｉｇｎ　城西在宅クリニック・練馬</t>
  </si>
  <si>
    <t>176-0012</t>
  </si>
  <si>
    <t>練馬区豊玉北５－４－３　サンオーザ豊玉１０１</t>
  </si>
  <si>
    <t>03-4560-1122</t>
  </si>
  <si>
    <t>医療法人社団永生会　グリーングラス南大沢クリニック</t>
  </si>
  <si>
    <t>192-0372</t>
  </si>
  <si>
    <t>八王子市下柚木２－２６－１１</t>
  </si>
  <si>
    <t>042-682-3580</t>
  </si>
  <si>
    <t>地方独立行政法人東京都立病院機構　東京都立墨東病院</t>
  </si>
  <si>
    <t>130-8575</t>
  </si>
  <si>
    <t>墨田区江東橋４?２３?１５</t>
  </si>
  <si>
    <t>03-3633-6151</t>
  </si>
  <si>
    <t>よしなが在宅クリニック</t>
  </si>
  <si>
    <t>練馬区貫井２－２７－２３－１０１</t>
  </si>
  <si>
    <t>03-5848-9501</t>
  </si>
  <si>
    <t>医療法人社団和光会　キノメディッククリニックつつじヶ丘</t>
  </si>
  <si>
    <t>181-0005</t>
  </si>
  <si>
    <t>三鷹市中原1-6-25-1F</t>
  </si>
  <si>
    <t>03-6909-0290</t>
  </si>
  <si>
    <t>内科、眼科、耳鼻咽喉科、皮膚科、精神科</t>
  </si>
  <si>
    <t>つむぐクリニック</t>
  </si>
  <si>
    <t>132-0021</t>
  </si>
  <si>
    <t>江戸川区中央４－１１－８　アルカディア親水公園ビル１Ｆ</t>
  </si>
  <si>
    <t>医療法人社団真診会　プライムクリニック三鷹</t>
  </si>
  <si>
    <t>三鷹市下連雀3-22-14　岡田ビル201</t>
  </si>
  <si>
    <t>0422-26-5686</t>
  </si>
  <si>
    <t>一般財団法人天誠会　武蔵境病院付属あんずクリニック</t>
  </si>
  <si>
    <t>武蔵野市境南町４－１－１５</t>
  </si>
  <si>
    <t>0422-50-9770</t>
  </si>
  <si>
    <t>整形外科、リハビリテーション科、内科、皮膚科</t>
  </si>
  <si>
    <t>03-5917-8061</t>
  </si>
  <si>
    <t>ななみ在宅診療所</t>
  </si>
  <si>
    <t>174-0052</t>
  </si>
  <si>
    <t>板橋区蓮沼町２０－１４－２Ｆ</t>
  </si>
  <si>
    <t>03-3965-0773</t>
  </si>
  <si>
    <t>内科、緩和ケア内科、外科、耳鼻咽喉科</t>
  </si>
  <si>
    <t>医療法人社団ときわ　サルスクリニック日本橋</t>
  </si>
  <si>
    <t>103-0027</t>
  </si>
  <si>
    <t>中央区日本橋２－８－１　東京日本橋タワーアネックスＢ１Ｆ</t>
  </si>
  <si>
    <t>050-3851-0269</t>
  </si>
  <si>
    <t>内科、糖尿病科、腎臓内科、循環器内科</t>
  </si>
  <si>
    <t>東京医科大学病院</t>
  </si>
  <si>
    <t>新宿区西新宿６－７－１</t>
  </si>
  <si>
    <t>03-3342-6111</t>
  </si>
  <si>
    <t>血液内科</t>
  </si>
  <si>
    <t>医療法人社団和じょう　しんむら整形外科クリニック</t>
  </si>
  <si>
    <t>武蔵野市吉祥寺本町１－３３－３　イトウビル１Ｆ</t>
  </si>
  <si>
    <t>0422-23-6688</t>
  </si>
  <si>
    <t>整形外科、リウマチ科、リハビリ科、放射線科</t>
  </si>
  <si>
    <t>内科　いしだクリニック</t>
  </si>
  <si>
    <t>180-0006</t>
  </si>
  <si>
    <t>武蔵野市中町１－１７－２　ステラ武蔵野２Ｆ</t>
  </si>
  <si>
    <t>0422-53-1115</t>
  </si>
  <si>
    <t>和田小児科医院</t>
  </si>
  <si>
    <t>足立区西保木間２－１５－２３</t>
  </si>
  <si>
    <t>03-3884-2301</t>
  </si>
  <si>
    <t>小児科、内科、リウマチ科</t>
  </si>
  <si>
    <t>そよかぜ在宅クリニック</t>
  </si>
  <si>
    <t>197-0022</t>
  </si>
  <si>
    <t>福生市本町１１５－３－１Ｆ</t>
  </si>
  <si>
    <t>042-513-6520</t>
  </si>
  <si>
    <t>一般社団法人誠創会　あさがおクリニック</t>
  </si>
  <si>
    <t>板橋区成増１－２８－９　成増第五シャトレ２０１</t>
  </si>
  <si>
    <t>03-4500-0552</t>
  </si>
  <si>
    <t>医療法人社団甲人会　竹内医院</t>
  </si>
  <si>
    <t>115-0052</t>
  </si>
  <si>
    <t>北区赤羽北３－４－６</t>
  </si>
  <si>
    <t>03-3907-1909</t>
  </si>
  <si>
    <t>内科、胃腸科、小児科、皮膚科</t>
  </si>
  <si>
    <t>亀井クリニック</t>
  </si>
  <si>
    <t>154-0005</t>
  </si>
  <si>
    <t>世田谷区三宿１－８－１９</t>
  </si>
  <si>
    <t>03-3413-7077</t>
  </si>
  <si>
    <t>社会医療法人社団正志会　南町田ペンギン在宅診療所</t>
  </si>
  <si>
    <t>町田市鶴間４－５－８</t>
  </si>
  <si>
    <t>042-850-5416</t>
  </si>
  <si>
    <t>医療法人社団千修会　日健クリニック</t>
  </si>
  <si>
    <t>渋谷区道玄坂２－６－１５　鈴木ビル５Ｆ</t>
  </si>
  <si>
    <t>03-3476-0488</t>
  </si>
  <si>
    <t>医療法人社団　南原内科クリニック</t>
  </si>
  <si>
    <t>北区赤羽北２－２６－１１</t>
  </si>
  <si>
    <t>03-5993-8803</t>
  </si>
  <si>
    <t>医療法人社団　東品川クリニック</t>
  </si>
  <si>
    <t>品川区東品川３－１８－３　神興ビル３Ｆ</t>
  </si>
  <si>
    <t>03-3472-6684</t>
  </si>
  <si>
    <t>医療法人社団悠翔会　くらしケアクリニック城東</t>
  </si>
  <si>
    <t>いいじま訪問診療クリニック　世田谷区二子玉川</t>
  </si>
  <si>
    <t>世田谷区玉川３－２５－１２</t>
  </si>
  <si>
    <t>03-6432-7304</t>
  </si>
  <si>
    <t>循環器内科　総合診療科</t>
  </si>
  <si>
    <t>医療法人社団長伸会　メディカルライフ世田谷クリニック</t>
  </si>
  <si>
    <t>世田谷区桜丘４－１６－９</t>
  </si>
  <si>
    <t>03-5426-0066</t>
  </si>
  <si>
    <t>190-0200</t>
  </si>
  <si>
    <t>まるごと在宅ケアクリニック</t>
  </si>
  <si>
    <t>品川区戸越５－４－３　５階</t>
  </si>
  <si>
    <t>03-6426-8341</t>
  </si>
  <si>
    <t>さめじまクリニック</t>
  </si>
  <si>
    <t>151-0063</t>
  </si>
  <si>
    <t>渋谷区富ヶ谷１－９－５　ＦＴビル６Ｆ</t>
  </si>
  <si>
    <t>03-6451-5656</t>
  </si>
  <si>
    <t>内科、小児科、皮膚科、リハビリテーション科</t>
  </si>
  <si>
    <t>医療法人宏仁会　ピースホームクリニック浅草橋</t>
  </si>
  <si>
    <t>111-0053</t>
  </si>
  <si>
    <t>台東区浅草橋５ー２－３　柳北ビル５階</t>
  </si>
  <si>
    <t>03-4530-3150</t>
  </si>
  <si>
    <t>小金井市本町１－１８－３－３０２　ユニーブル武蔵小金井スイート３階</t>
  </si>
  <si>
    <t>医療法人社団黎明会　練馬東クリニック</t>
  </si>
  <si>
    <t>練馬区豊玉北５－１４－６　新練馬ビル４Ｆ</t>
  </si>
  <si>
    <t>03-5946-2727</t>
  </si>
  <si>
    <t>03-3815-5411</t>
  </si>
  <si>
    <t>三宅村国民健康保険直営中央診療所</t>
  </si>
  <si>
    <t>総合科</t>
  </si>
  <si>
    <t>檜原村三都郷２７１７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</si>
</sst>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yyyy&quot;年&quot;m&quot;月&quot;d&quot;日&quot;;@"/>
    <numFmt numFmtId="178" formatCode="#"/>
  </numFmts>
  <fonts count="11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7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176" fontId="8" fillId="4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177" fontId="7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176" fontId="8" fillId="2" borderId="1" xfId="1" applyNumberFormat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14" fontId="8" fillId="2" borderId="1" xfId="1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8" fillId="3" borderId="0" xfId="0" applyFont="1" applyFill="1" applyAlignment="1">
      <alignment horizontal="left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178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Border="1" applyAlignment="1">
      <alignment vertical="center" wrapText="1"/>
    </xf>
    <xf numFmtId="178" fontId="0" fillId="0" borderId="0" xfId="0" applyNumberFormat="1" applyAlignment="1">
      <alignment vertical="center" wrapText="1"/>
    </xf>
    <xf numFmtId="178" fontId="8" fillId="3" borderId="0" xfId="0" applyNumberFormat="1" applyFont="1" applyFill="1" applyAlignment="1">
      <alignment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64"/>
  <sheetViews>
    <sheetView topLeftCell="A46" workbookViewId="0">
      <selection activeCell="B64" sqref="B64"/>
    </sheetView>
  </sheetViews>
  <sheetFormatPr defaultRowHeight="13.5" x14ac:dyDescent="0.15"/>
  <cols>
    <col min="2" max="2" width="11.625" customWidth="1"/>
    <col min="3" max="3" width="6" customWidth="1"/>
  </cols>
  <sheetData>
    <row r="3" spans="2:3" x14ac:dyDescent="0.15">
      <c r="B3" s="35" t="s">
        <v>166</v>
      </c>
      <c r="C3" s="35">
        <v>1</v>
      </c>
    </row>
    <row r="4" spans="2:3" x14ac:dyDescent="0.15">
      <c r="B4" s="35" t="s">
        <v>167</v>
      </c>
      <c r="C4" s="35">
        <v>2</v>
      </c>
    </row>
    <row r="5" spans="2:3" x14ac:dyDescent="0.15">
      <c r="B5" s="35" t="s">
        <v>168</v>
      </c>
      <c r="C5" s="35">
        <v>3</v>
      </c>
    </row>
    <row r="6" spans="2:3" x14ac:dyDescent="0.15">
      <c r="B6" s="35" t="s">
        <v>169</v>
      </c>
      <c r="C6" s="35">
        <v>4</v>
      </c>
    </row>
    <row r="7" spans="2:3" x14ac:dyDescent="0.15">
      <c r="B7" s="35" t="s">
        <v>170</v>
      </c>
      <c r="C7" s="35">
        <v>5</v>
      </c>
    </row>
    <row r="8" spans="2:3" x14ac:dyDescent="0.15">
      <c r="B8" s="35" t="s">
        <v>171</v>
      </c>
      <c r="C8" s="35">
        <v>6</v>
      </c>
    </row>
    <row r="9" spans="2:3" x14ac:dyDescent="0.15">
      <c r="B9" s="35" t="s">
        <v>172</v>
      </c>
      <c r="C9" s="35">
        <v>7</v>
      </c>
    </row>
    <row r="10" spans="2:3" x14ac:dyDescent="0.15">
      <c r="B10" s="35" t="s">
        <v>173</v>
      </c>
      <c r="C10" s="35">
        <v>8</v>
      </c>
    </row>
    <row r="11" spans="2:3" x14ac:dyDescent="0.15">
      <c r="B11" s="35" t="s">
        <v>174</v>
      </c>
      <c r="C11" s="35">
        <v>9</v>
      </c>
    </row>
    <row r="12" spans="2:3" x14ac:dyDescent="0.15">
      <c r="B12" s="35" t="s">
        <v>175</v>
      </c>
      <c r="C12" s="35">
        <v>10</v>
      </c>
    </row>
    <row r="13" spans="2:3" x14ac:dyDescent="0.15">
      <c r="B13" s="35" t="s">
        <v>176</v>
      </c>
      <c r="C13" s="35">
        <v>11</v>
      </c>
    </row>
    <row r="14" spans="2:3" x14ac:dyDescent="0.15">
      <c r="B14" s="35" t="s">
        <v>177</v>
      </c>
      <c r="C14" s="35">
        <v>12</v>
      </c>
    </row>
    <row r="15" spans="2:3" x14ac:dyDescent="0.15">
      <c r="B15" s="35" t="s">
        <v>178</v>
      </c>
      <c r="C15" s="35">
        <v>13</v>
      </c>
    </row>
    <row r="16" spans="2:3" x14ac:dyDescent="0.15">
      <c r="B16" s="35" t="s">
        <v>180</v>
      </c>
      <c r="C16" s="35">
        <v>14</v>
      </c>
    </row>
    <row r="17" spans="2:3" x14ac:dyDescent="0.15">
      <c r="B17" s="35" t="s">
        <v>179</v>
      </c>
      <c r="C17" s="35">
        <v>15</v>
      </c>
    </row>
    <row r="18" spans="2:3" x14ac:dyDescent="0.15">
      <c r="B18" s="35" t="s">
        <v>181</v>
      </c>
      <c r="C18" s="35">
        <v>16</v>
      </c>
    </row>
    <row r="19" spans="2:3" x14ac:dyDescent="0.15">
      <c r="B19" s="35" t="s">
        <v>182</v>
      </c>
      <c r="C19" s="35">
        <v>17</v>
      </c>
    </row>
    <row r="20" spans="2:3" x14ac:dyDescent="0.15">
      <c r="B20" s="35" t="s">
        <v>183</v>
      </c>
      <c r="C20" s="35">
        <v>18</v>
      </c>
    </row>
    <row r="21" spans="2:3" x14ac:dyDescent="0.15">
      <c r="B21" s="35" t="s">
        <v>184</v>
      </c>
      <c r="C21" s="35">
        <v>19</v>
      </c>
    </row>
    <row r="22" spans="2:3" x14ac:dyDescent="0.15">
      <c r="B22" s="35" t="s">
        <v>185</v>
      </c>
      <c r="C22" s="35">
        <v>20</v>
      </c>
    </row>
    <row r="23" spans="2:3" x14ac:dyDescent="0.15">
      <c r="B23" s="35" t="s">
        <v>186</v>
      </c>
      <c r="C23" s="35">
        <v>21</v>
      </c>
    </row>
    <row r="24" spans="2:3" x14ac:dyDescent="0.15">
      <c r="B24" s="35" t="s">
        <v>187</v>
      </c>
      <c r="C24" s="35">
        <v>22</v>
      </c>
    </row>
    <row r="25" spans="2:3" x14ac:dyDescent="0.15">
      <c r="B25" s="35" t="s">
        <v>188</v>
      </c>
      <c r="C25" s="35">
        <v>23</v>
      </c>
    </row>
    <row r="26" spans="2:3" x14ac:dyDescent="0.15">
      <c r="B26" s="35" t="s">
        <v>189</v>
      </c>
      <c r="C26" s="35">
        <v>24</v>
      </c>
    </row>
    <row r="27" spans="2:3" x14ac:dyDescent="0.15">
      <c r="B27" s="35" t="s">
        <v>190</v>
      </c>
      <c r="C27" s="35">
        <v>25</v>
      </c>
    </row>
    <row r="28" spans="2:3" x14ac:dyDescent="0.15">
      <c r="B28" s="35" t="s">
        <v>192</v>
      </c>
      <c r="C28" s="35">
        <v>26</v>
      </c>
    </row>
    <row r="29" spans="2:3" x14ac:dyDescent="0.15">
      <c r="B29" s="35" t="s">
        <v>191</v>
      </c>
      <c r="C29" s="35">
        <v>27</v>
      </c>
    </row>
    <row r="30" spans="2:3" x14ac:dyDescent="0.15">
      <c r="B30" s="35" t="s">
        <v>193</v>
      </c>
      <c r="C30" s="35">
        <v>28</v>
      </c>
    </row>
    <row r="31" spans="2:3" x14ac:dyDescent="0.15">
      <c r="B31" s="35" t="s">
        <v>194</v>
      </c>
      <c r="C31" s="35">
        <v>29</v>
      </c>
    </row>
    <row r="32" spans="2:3" x14ac:dyDescent="0.15">
      <c r="B32" s="35" t="s">
        <v>196</v>
      </c>
      <c r="C32" s="35">
        <v>30</v>
      </c>
    </row>
    <row r="33" spans="2:3" x14ac:dyDescent="0.15">
      <c r="B33" s="35" t="s">
        <v>195</v>
      </c>
      <c r="C33" s="35">
        <v>31</v>
      </c>
    </row>
    <row r="34" spans="2:3" x14ac:dyDescent="0.15">
      <c r="B34" s="35" t="s">
        <v>197</v>
      </c>
      <c r="C34" s="35">
        <v>32</v>
      </c>
    </row>
    <row r="35" spans="2:3" x14ac:dyDescent="0.15">
      <c r="B35" s="35" t="s">
        <v>198</v>
      </c>
      <c r="C35" s="35">
        <v>33</v>
      </c>
    </row>
    <row r="36" spans="2:3" x14ac:dyDescent="0.15">
      <c r="B36" s="35" t="s">
        <v>199</v>
      </c>
      <c r="C36" s="35">
        <v>34</v>
      </c>
    </row>
    <row r="37" spans="2:3" x14ac:dyDescent="0.15">
      <c r="B37" s="35" t="s">
        <v>200</v>
      </c>
      <c r="C37" s="35">
        <v>35</v>
      </c>
    </row>
    <row r="38" spans="2:3" x14ac:dyDescent="0.15">
      <c r="B38" s="35" t="s">
        <v>201</v>
      </c>
      <c r="C38" s="35">
        <v>36</v>
      </c>
    </row>
    <row r="39" spans="2:3" x14ac:dyDescent="0.15">
      <c r="B39" s="35" t="s">
        <v>202</v>
      </c>
      <c r="C39" s="35">
        <v>37</v>
      </c>
    </row>
    <row r="40" spans="2:3" x14ac:dyDescent="0.15">
      <c r="B40" s="35" t="s">
        <v>203</v>
      </c>
      <c r="C40" s="35">
        <v>38</v>
      </c>
    </row>
    <row r="41" spans="2:3" x14ac:dyDescent="0.15">
      <c r="B41" s="35" t="s">
        <v>204</v>
      </c>
      <c r="C41" s="35">
        <v>39</v>
      </c>
    </row>
    <row r="42" spans="2:3" x14ac:dyDescent="0.15">
      <c r="B42" s="35" t="s">
        <v>205</v>
      </c>
      <c r="C42" s="35">
        <v>40</v>
      </c>
    </row>
    <row r="43" spans="2:3" x14ac:dyDescent="0.15">
      <c r="B43" s="35" t="s">
        <v>206</v>
      </c>
      <c r="C43" s="35">
        <v>41</v>
      </c>
    </row>
    <row r="44" spans="2:3" x14ac:dyDescent="0.15">
      <c r="B44" s="35" t="s">
        <v>207</v>
      </c>
      <c r="C44" s="35">
        <v>42</v>
      </c>
    </row>
    <row r="45" spans="2:3" x14ac:dyDescent="0.15">
      <c r="B45" s="35" t="s">
        <v>209</v>
      </c>
      <c r="C45" s="35">
        <v>43</v>
      </c>
    </row>
    <row r="46" spans="2:3" x14ac:dyDescent="0.15">
      <c r="B46" s="35" t="s">
        <v>210</v>
      </c>
      <c r="C46" s="35">
        <v>44</v>
      </c>
    </row>
    <row r="47" spans="2:3" x14ac:dyDescent="0.15">
      <c r="B47" s="35" t="s">
        <v>211</v>
      </c>
      <c r="C47" s="35">
        <v>45</v>
      </c>
    </row>
    <row r="48" spans="2:3" x14ac:dyDescent="0.15">
      <c r="B48" s="35" t="s">
        <v>212</v>
      </c>
      <c r="C48" s="35">
        <v>46</v>
      </c>
    </row>
    <row r="49" spans="2:3" x14ac:dyDescent="0.15">
      <c r="B49" s="35" t="s">
        <v>2740</v>
      </c>
      <c r="C49" s="35">
        <v>47</v>
      </c>
    </row>
    <row r="50" spans="2:3" x14ac:dyDescent="0.15">
      <c r="B50" s="35" t="s">
        <v>208</v>
      </c>
      <c r="C50" s="35">
        <v>48</v>
      </c>
    </row>
    <row r="51" spans="2:3" x14ac:dyDescent="0.15">
      <c r="B51" s="35" t="s">
        <v>213</v>
      </c>
      <c r="C51" s="35">
        <v>49</v>
      </c>
    </row>
    <row r="52" spans="2:3" x14ac:dyDescent="0.15">
      <c r="B52" s="35" t="s">
        <v>214</v>
      </c>
      <c r="C52" s="35">
        <v>50</v>
      </c>
    </row>
    <row r="53" spans="2:3" x14ac:dyDescent="0.15">
      <c r="B53" s="35" t="s">
        <v>2741</v>
      </c>
      <c r="C53" s="35">
        <v>51</v>
      </c>
    </row>
    <row r="54" spans="2:3" x14ac:dyDescent="0.15">
      <c r="B54" s="35" t="s">
        <v>2627</v>
      </c>
      <c r="C54" s="35">
        <v>52</v>
      </c>
    </row>
    <row r="55" spans="2:3" x14ac:dyDescent="0.15">
      <c r="B55" s="35" t="s">
        <v>2628</v>
      </c>
      <c r="C55" s="35">
        <v>53</v>
      </c>
    </row>
    <row r="56" spans="2:3" x14ac:dyDescent="0.15">
      <c r="B56" s="35" t="s">
        <v>215</v>
      </c>
      <c r="C56" s="35">
        <v>54</v>
      </c>
    </row>
    <row r="57" spans="2:3" x14ac:dyDescent="0.15">
      <c r="B57" s="35" t="s">
        <v>2742</v>
      </c>
      <c r="C57" s="35">
        <v>55</v>
      </c>
    </row>
    <row r="58" spans="2:3" x14ac:dyDescent="0.15">
      <c r="B58" s="35" t="s">
        <v>216</v>
      </c>
      <c r="C58" s="35">
        <v>56</v>
      </c>
    </row>
    <row r="59" spans="2:3" x14ac:dyDescent="0.15">
      <c r="B59" s="35" t="s">
        <v>2743</v>
      </c>
      <c r="C59" s="35">
        <v>57</v>
      </c>
    </row>
    <row r="60" spans="2:3" x14ac:dyDescent="0.15">
      <c r="B60" s="35" t="s">
        <v>2629</v>
      </c>
      <c r="C60" s="35">
        <v>58</v>
      </c>
    </row>
    <row r="61" spans="2:3" x14ac:dyDescent="0.15">
      <c r="B61" s="35" t="s">
        <v>2744</v>
      </c>
      <c r="C61" s="35">
        <v>59</v>
      </c>
    </row>
    <row r="62" spans="2:3" x14ac:dyDescent="0.15">
      <c r="B62" s="35" t="s">
        <v>2745</v>
      </c>
      <c r="C62" s="35">
        <v>60</v>
      </c>
    </row>
    <row r="63" spans="2:3" x14ac:dyDescent="0.15">
      <c r="B63" s="35" t="s">
        <v>2630</v>
      </c>
      <c r="C63" s="35">
        <v>61</v>
      </c>
    </row>
    <row r="64" spans="2:3" x14ac:dyDescent="0.15">
      <c r="B64" s="35" t="s">
        <v>2746</v>
      </c>
      <c r="C64" s="35">
        <v>62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08"/>
  <sheetViews>
    <sheetView topLeftCell="A771" zoomScale="89" zoomScaleNormal="89" workbookViewId="0">
      <selection activeCell="A808" sqref="A808"/>
    </sheetView>
  </sheetViews>
  <sheetFormatPr defaultRowHeight="13.5" x14ac:dyDescent="0.15"/>
  <cols>
    <col min="1" max="1" width="6.625" style="1" customWidth="1"/>
    <col min="2" max="2" width="7.875" style="1" customWidth="1"/>
    <col min="3" max="3" width="11.625" style="1" bestFit="1" customWidth="1"/>
    <col min="4" max="8" width="6.625" style="1" customWidth="1"/>
    <col min="9" max="9" width="14.25" style="23" customWidth="1"/>
    <col min="10" max="10" width="46.5" style="16" customWidth="1"/>
    <col min="11" max="11" width="12.125" style="16" customWidth="1"/>
    <col min="12" max="12" width="45.25" style="16" customWidth="1"/>
    <col min="13" max="13" width="16" style="16" customWidth="1"/>
    <col min="14" max="14" width="21.875" style="30" customWidth="1"/>
    <col min="15" max="15" width="17.625" style="29" customWidth="1"/>
  </cols>
  <sheetData>
    <row r="1" spans="1:15" ht="35.25" customHeight="1" x14ac:dyDescent="0.15">
      <c r="A1" s="2" t="s">
        <v>847</v>
      </c>
      <c r="B1" s="5" t="s">
        <v>69</v>
      </c>
      <c r="C1" s="6" t="s">
        <v>70</v>
      </c>
      <c r="D1" s="6" t="s">
        <v>71</v>
      </c>
      <c r="E1" s="6" t="s">
        <v>72</v>
      </c>
      <c r="F1" s="6" t="s">
        <v>73</v>
      </c>
      <c r="G1" s="6" t="s">
        <v>74</v>
      </c>
      <c r="H1" s="6" t="s">
        <v>75</v>
      </c>
      <c r="I1" s="24" t="s">
        <v>2754</v>
      </c>
      <c r="J1" s="25" t="s">
        <v>2755</v>
      </c>
      <c r="K1" s="24" t="s">
        <v>2756</v>
      </c>
      <c r="L1" s="25" t="s">
        <v>2757</v>
      </c>
      <c r="M1" s="26" t="s">
        <v>2758</v>
      </c>
      <c r="N1" s="27" t="s">
        <v>855</v>
      </c>
      <c r="O1" s="28" t="s">
        <v>2765</v>
      </c>
    </row>
    <row r="2" spans="1:15" x14ac:dyDescent="0.15">
      <c r="A2" s="3">
        <v>1</v>
      </c>
      <c r="B2" s="7">
        <f>VLOOKUP(C2,区市町村番号!$B$3:$C$64,2,FALSE)</f>
        <v>1</v>
      </c>
      <c r="C2" s="8" t="str">
        <f>IF(D2="区",LEFT(L2,FIND("区",L2)),IF(D2="市",LEFT(L2,FIND("市",L2)),IF(D2="町",LEFT(L2,FIND("町",L2)),IF(D2="村",LEFT(L2,FIND("村",L2)),"エラー"))))</f>
        <v>千代田区</v>
      </c>
      <c r="D2" s="8" t="str">
        <f>IF(AND(E2&lt;F2,E2&lt;G2,E2&lt;H2),"区",IF(AND(F2&lt;G2,F2&lt;H2),"市",IF(G2&lt;H2,"町","村")))</f>
        <v>区</v>
      </c>
      <c r="E2" s="8">
        <f>IF(COUNTIF($L2,"*区*"),FIND("区",$L2,2),100)</f>
        <v>4</v>
      </c>
      <c r="F2" s="8">
        <f>IF(COUNTIF($L2,"*市*"),FIND("市",$L2,2),100)</f>
        <v>100</v>
      </c>
      <c r="G2" s="8">
        <f>IF(COUNTIF($L2,"*町田市*"),100,IF(COUNTIF(L2,"*町*"),FIND("町",$L2),100))</f>
        <v>100</v>
      </c>
      <c r="H2" s="8">
        <f>IF(COUNTIF($L2,"*東村山*"),100,IF(COUNTIF(L2,"*武蔵村山*"),100,IF(COUNTIF(L2,"*羽村市*"),100,IF(COUNTIF(L2,"*村*"),FIND("村",$L2,2),100))))</f>
        <v>100</v>
      </c>
      <c r="I2" s="37" t="s">
        <v>2944</v>
      </c>
      <c r="J2" s="37" t="s">
        <v>2964</v>
      </c>
      <c r="K2" s="37" t="s">
        <v>2965</v>
      </c>
      <c r="L2" s="37" t="s">
        <v>2966</v>
      </c>
      <c r="M2" s="37" t="s">
        <v>2967</v>
      </c>
      <c r="N2" s="37" t="s">
        <v>3</v>
      </c>
      <c r="O2" s="34">
        <v>47269</v>
      </c>
    </row>
    <row r="3" spans="1:15" ht="27" x14ac:dyDescent="0.15">
      <c r="A3" s="3">
        <f>A2+1</f>
        <v>2</v>
      </c>
      <c r="B3" s="7">
        <f>VLOOKUP(C3,区市町村番号!$B$3:$C$64,2,FALSE)</f>
        <v>1</v>
      </c>
      <c r="C3" s="8" t="str">
        <f>IF(D3="区",LEFT(L3,FIND("区",L3)),IF(D3="市",LEFT(L3,FIND("市",L3)),IF(D3="町",LEFT(L3,FIND("町",L3)),IF(D3="村",LEFT(L3,FIND("村",L3)),"エラー"))))</f>
        <v>千代田区</v>
      </c>
      <c r="D3" s="8" t="str">
        <f>IF(AND(E3&lt;F3,E3&lt;G3,E3&lt;H3),"区",IF(AND(F3&lt;G3,F3&lt;H3),"市",IF(G3&lt;H3,"町","村")))</f>
        <v>区</v>
      </c>
      <c r="E3" s="8">
        <f>IF(COUNTIF($L3,"*区*"),FIND("区",$L3,2),100)</f>
        <v>4</v>
      </c>
      <c r="F3" s="8">
        <f>IF(COUNTIF($L3,"*市*"),FIND("市",$L3,2),100)</f>
        <v>100</v>
      </c>
      <c r="G3" s="8">
        <f>IF(COUNTIF($L3,"*町田市*"),100,IF(COUNTIF(L3,"*町*"),FIND("町",$L3),100))</f>
        <v>100</v>
      </c>
      <c r="H3" s="8">
        <f>IF(COUNTIF($L3,"*東村山*"),100,IF(COUNTIF(L3,"*武蔵村山*"),100,IF(COUNTIF(L3,"*羽村市*"),100,IF(COUNTIF(L3,"*村*"),FIND("村",$L3,2),100))))</f>
        <v>100</v>
      </c>
      <c r="I3" s="37" t="s">
        <v>892</v>
      </c>
      <c r="J3" s="37" t="s">
        <v>1487</v>
      </c>
      <c r="K3" s="37" t="s">
        <v>492</v>
      </c>
      <c r="L3" s="37" t="s">
        <v>1879</v>
      </c>
      <c r="M3" s="37" t="s">
        <v>2230</v>
      </c>
      <c r="N3" s="37" t="s">
        <v>2569</v>
      </c>
      <c r="O3" s="34">
        <v>47726</v>
      </c>
    </row>
    <row r="4" spans="1:15" x14ac:dyDescent="0.15">
      <c r="A4" s="3">
        <f t="shared" ref="A4:A67" si="0">A3+1</f>
        <v>3</v>
      </c>
      <c r="B4" s="7">
        <f>VLOOKUP(C4,区市町村番号!$B$3:$C$64,2,FALSE)</f>
        <v>1</v>
      </c>
      <c r="C4" s="8" t="str">
        <f>IF(D4="区",LEFT(L4,FIND("区",L4)),IF(D4="市",LEFT(L4,FIND("市",L4)),IF(D4="町",LEFT(L4,FIND("町",L4)),IF(D4="村",LEFT(L4,FIND("村",L4)),"エラー"))))</f>
        <v>千代田区</v>
      </c>
      <c r="D4" s="8" t="str">
        <f>IF(AND(E4&lt;F4,E4&lt;G4,E4&lt;H4),"区",IF(AND(F4&lt;G4,F4&lt;H4),"市",IF(G4&lt;H4,"町","村")))</f>
        <v>区</v>
      </c>
      <c r="E4" s="8">
        <f>IF(COUNTIF($L4,"*区*"),FIND("区",$L4,2),100)</f>
        <v>4</v>
      </c>
      <c r="F4" s="8">
        <f>IF(COUNTIF($L4,"*市*"),FIND("市",$L4,2),100)</f>
        <v>100</v>
      </c>
      <c r="G4" s="8">
        <f>IF(COUNTIF($L4,"*町田市*"),100,IF(COUNTIF(L4,"*町*"),FIND("町",$L4),100))</f>
        <v>8</v>
      </c>
      <c r="H4" s="8">
        <f>IF(COUNTIF($L4,"*東村山*"),100,IF(COUNTIF(L4,"*武蔵村山*"),100,IF(COUNTIF(L4,"*羽村市*"),100,IF(COUNTIF(L4,"*村*"),FIND("村",$L4,2),100))))</f>
        <v>15</v>
      </c>
      <c r="I4" s="36" t="s">
        <v>1146</v>
      </c>
      <c r="J4" s="36" t="s">
        <v>1640</v>
      </c>
      <c r="K4" s="36" t="s">
        <v>638</v>
      </c>
      <c r="L4" s="36" t="s">
        <v>2028</v>
      </c>
      <c r="M4" s="36" t="s">
        <v>2395</v>
      </c>
      <c r="N4" s="36" t="s">
        <v>3</v>
      </c>
      <c r="O4" s="34">
        <v>47695</v>
      </c>
    </row>
    <row r="5" spans="1:15" x14ac:dyDescent="0.15">
      <c r="A5" s="3">
        <f t="shared" si="0"/>
        <v>4</v>
      </c>
      <c r="B5" s="7">
        <f>VLOOKUP(C5,区市町村番号!$B$3:$C$64,2,FALSE)</f>
        <v>1</v>
      </c>
      <c r="C5" s="8" t="str">
        <f>IF(D5="区",LEFT(L5,FIND("区",L5)),IF(D5="市",LEFT(L5,FIND("市",L5)),IF(D5="町",LEFT(L5,FIND("町",L5)),IF(D5="村",LEFT(L5,FIND("村",L5)),"エラー"))))</f>
        <v>千代田区</v>
      </c>
      <c r="D5" s="8" t="str">
        <f>IF(AND(E5&lt;F5,E5&lt;G5,E5&lt;H5),"区",IF(AND(F5&lt;G5,F5&lt;H5),"市",IF(G5&lt;H5,"町","村")))</f>
        <v>区</v>
      </c>
      <c r="E5" s="8">
        <f>IF(COUNTIF($L5,"*区*"),FIND("区",$L5,2),100)</f>
        <v>4</v>
      </c>
      <c r="F5" s="8">
        <f>IF(COUNTIF($L5,"*市*"),FIND("市",$L5,2),100)</f>
        <v>100</v>
      </c>
      <c r="G5" s="8">
        <f>IF(COUNTIF($L5,"*町田市*"),100,IF(COUNTIF(L5,"*町*"),FIND("町",$L5),100))</f>
        <v>9</v>
      </c>
      <c r="H5" s="8">
        <f>IF(COUNTIF($L5,"*東村山*"),100,IF(COUNTIF(L5,"*武蔵村山*"),100,IF(COUNTIF(L5,"*羽村市*"),100,IF(COUNTIF(L5,"*村*"),FIND("村",$L5,2),100))))</f>
        <v>100</v>
      </c>
      <c r="I5" s="37" t="s">
        <v>1253</v>
      </c>
      <c r="J5" s="37" t="s">
        <v>2817</v>
      </c>
      <c r="K5" s="37" t="s">
        <v>2727</v>
      </c>
      <c r="L5" s="37" t="s">
        <v>2818</v>
      </c>
      <c r="M5" s="37" t="s">
        <v>2819</v>
      </c>
      <c r="N5" s="37" t="s">
        <v>3</v>
      </c>
      <c r="O5" s="34">
        <v>46326</v>
      </c>
    </row>
    <row r="6" spans="1:15" ht="27" x14ac:dyDescent="0.15">
      <c r="A6" s="3">
        <f t="shared" si="0"/>
        <v>5</v>
      </c>
      <c r="B6" s="7">
        <f>VLOOKUP(C6,区市町村番号!$B$3:$C$64,2,FALSE)</f>
        <v>1</v>
      </c>
      <c r="C6" s="8" t="str">
        <f>IF(D6="区",LEFT(L6,FIND("区",L6)),IF(D6="市",LEFT(L6,FIND("市",L6)),IF(D6="町",LEFT(L6,FIND("町",L6)),IF(D6="村",LEFT(L6,FIND("村",L6)),"エラー"))))</f>
        <v>千代田区</v>
      </c>
      <c r="D6" s="8" t="str">
        <f>IF(AND(E6&lt;F6,E6&lt;G6,E6&lt;H6),"区",IF(AND(F6&lt;G6,F6&lt;H6),"市",IF(G6&lt;H6,"町","村")))</f>
        <v>区</v>
      </c>
      <c r="E6" s="8">
        <f>IF(COUNTIF($L6,"*区*"),FIND("区",$L6,2),100)</f>
        <v>4</v>
      </c>
      <c r="F6" s="8">
        <f>IF(COUNTIF($L6,"*市*"),FIND("市",$L6,2),100)</f>
        <v>100</v>
      </c>
      <c r="G6" s="8">
        <f>IF(COUNTIF($L6,"*町田市*"),100,IF(COUNTIF(L6,"*町*"),FIND("町",$L6),100))</f>
        <v>9</v>
      </c>
      <c r="H6" s="8">
        <f>IF(COUNTIF($L6,"*東村山*"),100,IF(COUNTIF(L6,"*武蔵村山*"),100,IF(COUNTIF(L6,"*羽村市*"),100,IF(COUNTIF(L6,"*村*"),FIND("村",$L6,2),100))))</f>
        <v>100</v>
      </c>
      <c r="I6" s="37" t="s">
        <v>891</v>
      </c>
      <c r="J6" s="37" t="s">
        <v>1486</v>
      </c>
      <c r="K6" s="37" t="s">
        <v>735</v>
      </c>
      <c r="L6" s="37" t="s">
        <v>3306</v>
      </c>
      <c r="M6" s="37" t="s">
        <v>2229</v>
      </c>
      <c r="N6" s="37" t="s">
        <v>3307</v>
      </c>
      <c r="O6" s="34">
        <v>47726</v>
      </c>
    </row>
    <row r="7" spans="1:15" x14ac:dyDescent="0.15">
      <c r="A7" s="3">
        <f t="shared" si="0"/>
        <v>6</v>
      </c>
      <c r="B7" s="7">
        <f>VLOOKUP(C7,区市町村番号!$B$3:$C$64,2,FALSE)</f>
        <v>1</v>
      </c>
      <c r="C7" s="8" t="str">
        <f>IF(D7="区",LEFT(L7,FIND("区",L7)),IF(D7="市",LEFT(L7,FIND("市",L7)),IF(D7="町",LEFT(L7,FIND("町",L7)),IF(D7="村",LEFT(L7,FIND("村",L7)),"エラー"))))</f>
        <v>千代田区</v>
      </c>
      <c r="D7" s="8" t="str">
        <f>IF(AND(E7&lt;F7,E7&lt;G7,E7&lt;H7),"区",IF(AND(F7&lt;G7,F7&lt;H7),"市",IF(G7&lt;H7,"町","村")))</f>
        <v>区</v>
      </c>
      <c r="E7" s="8">
        <f>IF(COUNTIF($L7,"*区*"),FIND("区",$L7,2),100)</f>
        <v>4</v>
      </c>
      <c r="F7" s="8">
        <f>IF(COUNTIF($L7,"*市*"),FIND("市",$L7,2),100)</f>
        <v>100</v>
      </c>
      <c r="G7" s="8">
        <f>IF(COUNTIF($L7,"*町田市*"),100,IF(COUNTIF(L7,"*町*"),FIND("町",$L7),100))</f>
        <v>7</v>
      </c>
      <c r="H7" s="8">
        <f>IF(COUNTIF($L7,"*東村山*"),100,IF(COUNTIF(L7,"*武蔵村山*"),100,IF(COUNTIF(L7,"*羽村市*"),100,IF(COUNTIF(L7,"*村*"),FIND("村",$L7,2),100))))</f>
        <v>100</v>
      </c>
      <c r="I7" s="37" t="s">
        <v>2952</v>
      </c>
      <c r="J7" s="37" t="s">
        <v>263</v>
      </c>
      <c r="K7" s="37" t="s">
        <v>2986</v>
      </c>
      <c r="L7" s="37" t="s">
        <v>2987</v>
      </c>
      <c r="M7" s="37" t="s">
        <v>76</v>
      </c>
      <c r="N7" s="37" t="s">
        <v>3</v>
      </c>
      <c r="O7" s="34">
        <v>47208</v>
      </c>
    </row>
    <row r="8" spans="1:15" ht="40.5" x14ac:dyDescent="0.15">
      <c r="A8" s="3">
        <f t="shared" si="0"/>
        <v>7</v>
      </c>
      <c r="B8" s="7">
        <f>VLOOKUP(C8,区市町村番号!$B$3:$C$64,2,FALSE)</f>
        <v>1</v>
      </c>
      <c r="C8" s="8" t="str">
        <f>IF(D8="区",LEFT(L8,FIND("区",L8)),IF(D8="市",LEFT(L8,FIND("市",L8)),IF(D8="町",LEFT(L8,FIND("町",L8)),IF(D8="村",LEFT(L8,FIND("村",L8)),"エラー"))))</f>
        <v>千代田区</v>
      </c>
      <c r="D8" s="8" t="str">
        <f>IF(AND(E8&lt;F8,E8&lt;G8,E8&lt;H8),"区",IF(AND(F8&lt;G8,F8&lt;H8),"市",IF(G8&lt;H8,"町","村")))</f>
        <v>区</v>
      </c>
      <c r="E8" s="8">
        <f>IF(COUNTIF($L8,"*区*"),FIND("区",$L8,2),100)</f>
        <v>4</v>
      </c>
      <c r="F8" s="8">
        <f>IF(COUNTIF($L8,"*市*"),FIND("市",$L8,2),100)</f>
        <v>100</v>
      </c>
      <c r="G8" s="8">
        <f>IF(COUNTIF($L8,"*町田市*"),100,IF(COUNTIF(L8,"*町*"),FIND("町",$L8),100))</f>
        <v>10</v>
      </c>
      <c r="H8" s="8">
        <f>IF(COUNTIF($L8,"*東村山*"),100,IF(COUNTIF(L8,"*武蔵村山*"),100,IF(COUNTIF(L8,"*羽村市*"),100,IF(COUNTIF(L8,"*村*"),FIND("村",$L8,2),100))))</f>
        <v>100</v>
      </c>
      <c r="I8" s="37" t="s">
        <v>1294</v>
      </c>
      <c r="J8" s="37" t="s">
        <v>1735</v>
      </c>
      <c r="K8" s="37" t="s">
        <v>672</v>
      </c>
      <c r="L8" s="37" t="s">
        <v>2122</v>
      </c>
      <c r="M8" s="37" t="s">
        <v>2486</v>
      </c>
      <c r="N8" s="37" t="s">
        <v>2607</v>
      </c>
      <c r="O8" s="34">
        <v>46599</v>
      </c>
    </row>
    <row r="9" spans="1:15" x14ac:dyDescent="0.15">
      <c r="A9" s="3">
        <f t="shared" si="0"/>
        <v>8</v>
      </c>
      <c r="B9" s="7">
        <f>VLOOKUP(C9,区市町村番号!$B$3:$C$64,2,FALSE)</f>
        <v>1</v>
      </c>
      <c r="C9" s="8" t="str">
        <f>IF(D9="区",LEFT(L9,FIND("区",L9)),IF(D9="市",LEFT(L9,FIND("市",L9)),IF(D9="町",LEFT(L9,FIND("町",L9)),IF(D9="村",LEFT(L9,FIND("村",L9)),"エラー"))))</f>
        <v>千代田区</v>
      </c>
      <c r="D9" s="8" t="str">
        <f>IF(AND(E9&lt;F9,E9&lt;G9,E9&lt;H9),"区",IF(AND(F9&lt;G9,F9&lt;H9),"市",IF(G9&lt;H9,"町","村")))</f>
        <v>区</v>
      </c>
      <c r="E9" s="8">
        <f>IF(COUNTIF($L9,"*区*"),FIND("区",$L9,2),100)</f>
        <v>4</v>
      </c>
      <c r="F9" s="8">
        <f>IF(COUNTIF($L9,"*市*"),FIND("市",$L9,2),100)</f>
        <v>100</v>
      </c>
      <c r="G9" s="8">
        <f>IF(COUNTIF($L9,"*町田市*"),100,IF(COUNTIF(L9,"*町*"),FIND("町",$L9),100))</f>
        <v>6</v>
      </c>
      <c r="H9" s="8">
        <f>IF(COUNTIF($L9,"*東村山*"),100,IF(COUNTIF(L9,"*武蔵村山*"),100,IF(COUNTIF(L9,"*羽村市*"),100,IF(COUNTIF(L9,"*村*"),FIND("村",$L9,2),100))))</f>
        <v>100</v>
      </c>
      <c r="I9" s="37" t="s">
        <v>925</v>
      </c>
      <c r="J9" s="37" t="s">
        <v>752</v>
      </c>
      <c r="K9" s="37" t="s">
        <v>768</v>
      </c>
      <c r="L9" s="37" t="s">
        <v>757</v>
      </c>
      <c r="M9" s="37" t="s">
        <v>763</v>
      </c>
      <c r="N9" s="37" t="s">
        <v>17</v>
      </c>
      <c r="O9" s="34">
        <v>45900</v>
      </c>
    </row>
    <row r="10" spans="1:15" ht="27" x14ac:dyDescent="0.15">
      <c r="A10" s="3">
        <f t="shared" si="0"/>
        <v>9</v>
      </c>
      <c r="B10" s="7">
        <f>VLOOKUP(C10,区市町村番号!$B$3:$C$64,2,FALSE)</f>
        <v>2</v>
      </c>
      <c r="C10" s="8" t="str">
        <f>IF(D10="区",LEFT(L10,FIND("区",L10)),IF(D10="市",LEFT(L10,FIND("市",L10)),IF(D10="町",LEFT(L10,FIND("町",L10)),IF(D10="村",LEFT(L10,FIND("村",L10)),"エラー"))))</f>
        <v>中央区</v>
      </c>
      <c r="D10" s="8" t="str">
        <f>IF(AND(E10&lt;F10,E10&lt;G10,E10&lt;H10),"区",IF(AND(F10&lt;G10,F10&lt;H10),"市",IF(G10&lt;H10,"町","村")))</f>
        <v>区</v>
      </c>
      <c r="E10" s="8">
        <f>IF(COUNTIF($L10,"*区*"),FIND("区",$L10,2),100)</f>
        <v>3</v>
      </c>
      <c r="F10" s="8">
        <f>IF(COUNTIF($L10,"*市*"),FIND("市",$L10,2),100)</f>
        <v>100</v>
      </c>
      <c r="G10" s="8">
        <f>IF(COUNTIF($L10,"*町田市*"),100,IF(COUNTIF(L10,"*町*"),FIND("町",$L10),100))</f>
        <v>9</v>
      </c>
      <c r="H10" s="8">
        <f>IF(COUNTIF($L10,"*東村山*"),100,IF(COUNTIF(L10,"*武蔵村山*"),100,IF(COUNTIF(L10,"*羽村市*"),100,IF(COUNTIF(L10,"*村*"),FIND("村",$L10,2),100))))</f>
        <v>100</v>
      </c>
      <c r="I10" s="37" t="s">
        <v>1374</v>
      </c>
      <c r="J10" s="37" t="s">
        <v>3405</v>
      </c>
      <c r="K10" s="37" t="s">
        <v>3406</v>
      </c>
      <c r="L10" s="37" t="s">
        <v>3407</v>
      </c>
      <c r="M10" s="37" t="s">
        <v>3408</v>
      </c>
      <c r="N10" s="37" t="s">
        <v>3409</v>
      </c>
      <c r="O10" s="34">
        <v>47726</v>
      </c>
    </row>
    <row r="11" spans="1:15" ht="27" x14ac:dyDescent="0.15">
      <c r="A11" s="3">
        <f t="shared" si="0"/>
        <v>10</v>
      </c>
      <c r="B11" s="7">
        <f>VLOOKUP(C11,区市町村番号!$B$3:$C$64,2,FALSE)</f>
        <v>2</v>
      </c>
      <c r="C11" s="8" t="str">
        <f>IF(D11="区",LEFT(L11,FIND("区",L11)),IF(D11="市",LEFT(L11,FIND("市",L11)),IF(D11="町",LEFT(L11,FIND("町",L11)),IF(D11="村",LEFT(L11,FIND("村",L11)),"エラー"))))</f>
        <v>中央区</v>
      </c>
      <c r="D11" s="8" t="str">
        <f>IF(AND(E11&lt;F11,E11&lt;G11,E11&lt;H11),"区",IF(AND(F11&lt;G11,F11&lt;H11),"市",IF(G11&lt;H11,"町","村")))</f>
        <v>区</v>
      </c>
      <c r="E11" s="8">
        <f>IF(COUNTIF($L11,"*区*"),FIND("区",$L11,2),100)</f>
        <v>3</v>
      </c>
      <c r="F11" s="8">
        <f>IF(COUNTIF($L11,"*市*"),FIND("市",$L11,2),100)</f>
        <v>100</v>
      </c>
      <c r="G11" s="8">
        <f>IF(COUNTIF($L11,"*町田市*"),100,IF(COUNTIF(L11,"*町*"),FIND("町",$L11),100))</f>
        <v>100</v>
      </c>
      <c r="H11" s="8">
        <f>IF(COUNTIF($L11,"*東村山*"),100,IF(COUNTIF(L11,"*武蔵村山*"),100,IF(COUNTIF(L11,"*羽村市*"),100,IF(COUNTIF(L11,"*村*"),FIND("村",$L11,2),100))))</f>
        <v>100</v>
      </c>
      <c r="I11" s="37" t="s">
        <v>947</v>
      </c>
      <c r="J11" s="37" t="s">
        <v>1519</v>
      </c>
      <c r="K11" s="37" t="s">
        <v>666</v>
      </c>
      <c r="L11" s="37" t="s">
        <v>1910</v>
      </c>
      <c r="M11" s="37" t="s">
        <v>2265</v>
      </c>
      <c r="N11" s="37" t="s">
        <v>2573</v>
      </c>
      <c r="O11" s="34">
        <v>45900</v>
      </c>
    </row>
    <row r="12" spans="1:15" ht="27" x14ac:dyDescent="0.15">
      <c r="A12" s="3">
        <f t="shared" si="0"/>
        <v>11</v>
      </c>
      <c r="B12" s="7">
        <f>VLOOKUP(C12,区市町村番号!$B$3:$C$64,2,FALSE)</f>
        <v>2</v>
      </c>
      <c r="C12" s="8" t="str">
        <f>IF(D12="区",LEFT(L12,FIND("区",L12)),IF(D12="市",LEFT(L12,FIND("市",L12)),IF(D12="町",LEFT(L12,FIND("町",L12)),IF(D12="村",LEFT(L12,FIND("村",L12)),"エラー"))))</f>
        <v>中央区</v>
      </c>
      <c r="D12" s="8" t="str">
        <f>IF(AND(E12&lt;F12,E12&lt;G12,E12&lt;H12),"区",IF(AND(F12&lt;G12,F12&lt;H12),"市",IF(G12&lt;H12,"町","村")))</f>
        <v>区</v>
      </c>
      <c r="E12" s="8">
        <f>IF(COUNTIF($L12,"*区*"),FIND("区",$L12,2),100)</f>
        <v>3</v>
      </c>
      <c r="F12" s="8">
        <f>IF(COUNTIF($L12,"*市*"),FIND("市",$L12,2),100)</f>
        <v>100</v>
      </c>
      <c r="G12" s="8">
        <f>IF(COUNTIF($L12,"*町田市*"),100,IF(COUNTIF(L12,"*町*"),FIND("町",$L12),100))</f>
        <v>100</v>
      </c>
      <c r="H12" s="8">
        <f>IF(COUNTIF($L12,"*東村山*"),100,IF(COUNTIF(L12,"*武蔵村山*"),100,IF(COUNTIF(L12,"*羽村市*"),100,IF(COUNTIF(L12,"*村*"),FIND("村",$L12,2),100))))</f>
        <v>100</v>
      </c>
      <c r="I12" s="37" t="s">
        <v>3260</v>
      </c>
      <c r="J12" s="37" t="s">
        <v>3446</v>
      </c>
      <c r="K12" s="37" t="s">
        <v>3447</v>
      </c>
      <c r="L12" s="37" t="s">
        <v>3448</v>
      </c>
      <c r="M12" s="37" t="s">
        <v>3449</v>
      </c>
      <c r="N12" s="37" t="s">
        <v>3450</v>
      </c>
      <c r="O12" s="34">
        <v>47483</v>
      </c>
    </row>
    <row r="13" spans="1:15" x14ac:dyDescent="0.15">
      <c r="A13" s="3">
        <f t="shared" si="0"/>
        <v>12</v>
      </c>
      <c r="B13" s="7">
        <f>VLOOKUP(C13,区市町村番号!$B$3:$C$64,2,FALSE)</f>
        <v>2</v>
      </c>
      <c r="C13" s="8" t="str">
        <f>IF(D13="区",LEFT(L13,FIND("区",L13)),IF(D13="市",LEFT(L13,FIND("市",L13)),IF(D13="町",LEFT(L13,FIND("町",L13)),IF(D13="村",LEFT(L13,FIND("村",L13)),"エラー"))))</f>
        <v>中央区</v>
      </c>
      <c r="D13" s="8" t="str">
        <f>IF(AND(E13&lt;F13,E13&lt;G13,E13&lt;H13),"区",IF(AND(F13&lt;G13,F13&lt;H13),"市",IF(G13&lt;H13,"町","村")))</f>
        <v>区</v>
      </c>
      <c r="E13" s="8">
        <f>IF(COUNTIF($L13,"*区*"),FIND("区",$L13,2),100)</f>
        <v>3</v>
      </c>
      <c r="F13" s="8">
        <f>IF(COUNTIF($L13,"*市*"),FIND("市",$L13,2),100)</f>
        <v>100</v>
      </c>
      <c r="G13" s="8">
        <f>IF(COUNTIF($L13,"*町田市*"),100,IF(COUNTIF(L13,"*町*"),FIND("町",$L13),100))</f>
        <v>100</v>
      </c>
      <c r="H13" s="8">
        <f>IF(COUNTIF($L13,"*東村山*"),100,IF(COUNTIF(L13,"*武蔵村山*"),100,IF(COUNTIF(L13,"*羽村市*"),100,IF(COUNTIF(L13,"*村*"),FIND("村",$L13,2),100))))</f>
        <v>100</v>
      </c>
      <c r="I13" s="37" t="s">
        <v>948</v>
      </c>
      <c r="J13" s="37" t="s">
        <v>1520</v>
      </c>
      <c r="K13" s="37" t="s">
        <v>1830</v>
      </c>
      <c r="L13" s="37" t="s">
        <v>1911</v>
      </c>
      <c r="M13" s="37" t="s">
        <v>2266</v>
      </c>
      <c r="N13" s="37" t="s">
        <v>3</v>
      </c>
      <c r="O13" s="34">
        <v>47542</v>
      </c>
    </row>
    <row r="14" spans="1:15" x14ac:dyDescent="0.15">
      <c r="A14" s="3">
        <f t="shared" si="0"/>
        <v>13</v>
      </c>
      <c r="B14" s="7">
        <f>VLOOKUP(C14,区市町村番号!$B$3:$C$64,2,FALSE)</f>
        <v>2</v>
      </c>
      <c r="C14" s="8" t="str">
        <f>IF(D14="区",LEFT(L14,FIND("区",L14)),IF(D14="市",LEFT(L14,FIND("市",L14)),IF(D14="町",LEFT(L14,FIND("町",L14)),IF(D14="村",LEFT(L14,FIND("村",L14)),"エラー"))))</f>
        <v>中央区</v>
      </c>
      <c r="D14" s="8" t="str">
        <f>IF(AND(E14&lt;F14,E14&lt;G14,E14&lt;H14),"区",IF(AND(F14&lt;G14,F14&lt;H14),"市",IF(G14&lt;H14,"町","村")))</f>
        <v>区</v>
      </c>
      <c r="E14" s="8">
        <f>IF(COUNTIF($L14,"*区*"),FIND("区",$L14,2),100)</f>
        <v>3</v>
      </c>
      <c r="F14" s="8">
        <f>IF(COUNTIF($L14,"*市*"),FIND("市",$L14,2),100)</f>
        <v>100</v>
      </c>
      <c r="G14" s="8">
        <f>IF(COUNTIF($L14,"*町田市*"),100,IF(COUNTIF(L14,"*町*"),FIND("町",$L14),100))</f>
        <v>100</v>
      </c>
      <c r="H14" s="8">
        <f>IF(COUNTIF($L14,"*東村山*"),100,IF(COUNTIF(L14,"*武蔵村山*"),100,IF(COUNTIF(L14,"*羽村市*"),100,IF(COUNTIF(L14,"*村*"),FIND("村",$L14,2),100))))</f>
        <v>100</v>
      </c>
      <c r="I14" s="37" t="s">
        <v>1367</v>
      </c>
      <c r="J14" s="37" t="s">
        <v>1774</v>
      </c>
      <c r="K14" s="37" t="s">
        <v>589</v>
      </c>
      <c r="L14" s="37" t="s">
        <v>3399</v>
      </c>
      <c r="M14" s="37" t="s">
        <v>2525</v>
      </c>
      <c r="N14" s="37" t="s">
        <v>15</v>
      </c>
      <c r="O14" s="34">
        <v>47634</v>
      </c>
    </row>
    <row r="15" spans="1:15" ht="27" x14ac:dyDescent="0.15">
      <c r="A15" s="3">
        <f t="shared" si="0"/>
        <v>14</v>
      </c>
      <c r="B15" s="7">
        <f>VLOOKUP(C15,区市町村番号!$B$3:$C$64,2,FALSE)</f>
        <v>2</v>
      </c>
      <c r="C15" s="8" t="str">
        <f>IF(D15="区",LEFT(L15,FIND("区",L15)),IF(D15="市",LEFT(L15,FIND("市",L15)),IF(D15="町",LEFT(L15,FIND("町",L15)),IF(D15="村",LEFT(L15,FIND("村",L15)),"エラー"))))</f>
        <v>中央区</v>
      </c>
      <c r="D15" s="8" t="str">
        <f>IF(AND(E15&lt;F15,E15&lt;G15,E15&lt;H15),"区",IF(AND(F15&lt;G15,F15&lt;H15),"市",IF(G15&lt;H15,"町","村")))</f>
        <v>区</v>
      </c>
      <c r="E15" s="8">
        <f>IF(COUNTIF($L15,"*区*"),FIND("区",$L15,2),100)</f>
        <v>3</v>
      </c>
      <c r="F15" s="8">
        <f>IF(COUNTIF($L15,"*市*"),FIND("市",$L15,2),100)</f>
        <v>100</v>
      </c>
      <c r="G15" s="8">
        <f>IF(COUNTIF($L15,"*町田市*"),100,IF(COUNTIF(L15,"*町*"),FIND("町",$L15),100))</f>
        <v>100</v>
      </c>
      <c r="H15" s="8">
        <f>IF(COUNTIF($L15,"*東村山*"),100,IF(COUNTIF(L15,"*武蔵村山*"),100,IF(COUNTIF(L15,"*羽村市*"),100,IF(COUNTIF(L15,"*村*"),FIND("村",$L15,2),100))))</f>
        <v>100</v>
      </c>
      <c r="I15" s="37" t="s">
        <v>1323</v>
      </c>
      <c r="J15" s="37" t="s">
        <v>2823</v>
      </c>
      <c r="K15" s="37" t="s">
        <v>581</v>
      </c>
      <c r="L15" s="37" t="s">
        <v>2138</v>
      </c>
      <c r="M15" s="37" t="s">
        <v>2499</v>
      </c>
      <c r="N15" s="37" t="s">
        <v>2609</v>
      </c>
      <c r="O15" s="34">
        <v>47087</v>
      </c>
    </row>
    <row r="16" spans="1:15" ht="27" x14ac:dyDescent="0.15">
      <c r="A16" s="3">
        <f t="shared" si="0"/>
        <v>15</v>
      </c>
      <c r="B16" s="7">
        <f>VLOOKUP(C16,区市町村番号!$B$3:$C$64,2,FALSE)</f>
        <v>2</v>
      </c>
      <c r="C16" s="8" t="str">
        <f>IF(D16="区",LEFT(L16,FIND("区",L16)),IF(D16="市",LEFT(L16,FIND("市",L16)),IF(D16="町",LEFT(L16,FIND("町",L16)),IF(D16="村",LEFT(L16,FIND("村",L16)),"エラー"))))</f>
        <v>中央区</v>
      </c>
      <c r="D16" s="8" t="str">
        <f>IF(AND(E16&lt;F16,E16&lt;G16,E16&lt;H16),"区",IF(AND(F16&lt;G16,F16&lt;H16),"市",IF(G16&lt;H16,"町","村")))</f>
        <v>区</v>
      </c>
      <c r="E16" s="8">
        <f>IF(COUNTIF($L16,"*区*"),FIND("区",$L16,2),100)</f>
        <v>3</v>
      </c>
      <c r="F16" s="8">
        <f>IF(COUNTIF($L16,"*市*"),FIND("市",$L16,2),100)</f>
        <v>100</v>
      </c>
      <c r="G16" s="8">
        <f>IF(COUNTIF($L16,"*町田市*"),100,IF(COUNTIF(L16,"*町*"),FIND("町",$L16),100))</f>
        <v>100</v>
      </c>
      <c r="H16" s="8">
        <f>IF(COUNTIF($L16,"*東村山*"),100,IF(COUNTIF(L16,"*武蔵村山*"),100,IF(COUNTIF(L16,"*羽村市*"),100,IF(COUNTIF(L16,"*村*"),FIND("村",$L16,2),100))))</f>
        <v>100</v>
      </c>
      <c r="I16" s="37" t="s">
        <v>1123</v>
      </c>
      <c r="J16" s="37" t="s">
        <v>2896</v>
      </c>
      <c r="K16" s="37" t="s">
        <v>2897</v>
      </c>
      <c r="L16" s="37" t="s">
        <v>2898</v>
      </c>
      <c r="M16" s="37" t="s">
        <v>2899</v>
      </c>
      <c r="N16" s="37" t="s">
        <v>2900</v>
      </c>
      <c r="O16" s="34">
        <v>45900</v>
      </c>
    </row>
    <row r="17" spans="1:15" x14ac:dyDescent="0.15">
      <c r="A17" s="3">
        <f t="shared" si="0"/>
        <v>16</v>
      </c>
      <c r="B17" s="7">
        <f>VLOOKUP(C17,区市町村番号!$B$3:$C$64,2,FALSE)</f>
        <v>2</v>
      </c>
      <c r="C17" s="8" t="str">
        <f>IF(D17="区",LEFT(L17,FIND("区",L17)),IF(D17="市",LEFT(L17,FIND("市",L17)),IF(D17="町",LEFT(L17,FIND("町",L17)),IF(D17="村",LEFT(L17,FIND("村",L17)),"エラー"))))</f>
        <v>中央区</v>
      </c>
      <c r="D17" s="8" t="str">
        <f>IF(AND(E17&lt;F17,E17&lt;G17,E17&lt;H17),"区",IF(AND(F17&lt;G17,F17&lt;H17),"市",IF(G17&lt;H17,"町","村")))</f>
        <v>区</v>
      </c>
      <c r="E17" s="8">
        <f>IF(COUNTIF($L17,"*区*"),FIND("区",$L17,2),100)</f>
        <v>3</v>
      </c>
      <c r="F17" s="8">
        <f>IF(COUNTIF($L17,"*市*"),FIND("市",$L17,2),100)</f>
        <v>100</v>
      </c>
      <c r="G17" s="8">
        <f>IF(COUNTIF($L17,"*町田市*"),100,IF(COUNTIF(L17,"*町*"),FIND("町",$L17),100))</f>
        <v>100</v>
      </c>
      <c r="H17" s="8">
        <f>IF(COUNTIF($L17,"*東村山*"),100,IF(COUNTIF(L17,"*武蔵村山*"),100,IF(COUNTIF(L17,"*羽村市*"),100,IF(COUNTIF(L17,"*村*"),FIND("村",$L17,2),100))))</f>
        <v>100</v>
      </c>
      <c r="I17" s="37" t="s">
        <v>2806</v>
      </c>
      <c r="J17" s="37" t="s">
        <v>2866</v>
      </c>
      <c r="K17" s="37" t="s">
        <v>404</v>
      </c>
      <c r="L17" s="37" t="s">
        <v>2867</v>
      </c>
      <c r="M17" s="37" t="s">
        <v>2868</v>
      </c>
      <c r="N17" s="37"/>
      <c r="O17" s="34">
        <v>47118</v>
      </c>
    </row>
    <row r="18" spans="1:15" x14ac:dyDescent="0.15">
      <c r="A18" s="3">
        <f t="shared" si="0"/>
        <v>17</v>
      </c>
      <c r="B18" s="7">
        <f>VLOOKUP(C18,区市町村番号!$B$3:$C$64,2,FALSE)</f>
        <v>2</v>
      </c>
      <c r="C18" s="8" t="str">
        <f>IF(D18="区",LEFT(L18,FIND("区",L18)),IF(D18="市",LEFT(L18,FIND("市",L18)),IF(D18="町",LEFT(L18,FIND("町",L18)),IF(D18="村",LEFT(L18,FIND("村",L18)),"エラー"))))</f>
        <v>中央区</v>
      </c>
      <c r="D18" s="8" t="str">
        <f>IF(AND(E18&lt;F18,E18&lt;G18,E18&lt;H18),"区",IF(AND(F18&lt;G18,F18&lt;H18),"市",IF(G18&lt;H18,"町","村")))</f>
        <v>区</v>
      </c>
      <c r="E18" s="8">
        <f>IF(COUNTIF($L18,"*区*"),FIND("区",$L18,2),100)</f>
        <v>3</v>
      </c>
      <c r="F18" s="8">
        <f>IF(COUNTIF($L18,"*市*"),FIND("市",$L18,2),100)</f>
        <v>100</v>
      </c>
      <c r="G18" s="8">
        <f>IF(COUNTIF($L18,"*町田市*"),100,IF(COUNTIF(L18,"*町*"),FIND("町",$L18),100))</f>
        <v>100</v>
      </c>
      <c r="H18" s="8">
        <f>IF(COUNTIF($L18,"*東村山*"),100,IF(COUNTIF(L18,"*武蔵村山*"),100,IF(COUNTIF(L18,"*羽村市*"),100,IF(COUNTIF(L18,"*村*"),FIND("村",$L18,2),100))))</f>
        <v>100</v>
      </c>
      <c r="I18" s="37" t="s">
        <v>2786</v>
      </c>
      <c r="J18" s="37" t="s">
        <v>2836</v>
      </c>
      <c r="K18" s="37" t="s">
        <v>404</v>
      </c>
      <c r="L18" s="37" t="s">
        <v>2737</v>
      </c>
      <c r="M18" s="37" t="s">
        <v>2738</v>
      </c>
      <c r="N18" s="37" t="s">
        <v>2739</v>
      </c>
      <c r="O18" s="34">
        <v>46904</v>
      </c>
    </row>
    <row r="19" spans="1:15" x14ac:dyDescent="0.15">
      <c r="A19" s="3">
        <f t="shared" si="0"/>
        <v>18</v>
      </c>
      <c r="B19" s="7">
        <f>VLOOKUP(C19,区市町村番号!$B$3:$C$64,2,FALSE)</f>
        <v>2</v>
      </c>
      <c r="C19" s="8" t="str">
        <f>IF(D19="区",LEFT(L19,FIND("区",L19)),IF(D19="市",LEFT(L19,FIND("市",L19)),IF(D19="町",LEFT(L19,FIND("町",L19)),IF(D19="村",LEFT(L19,FIND("村",L19)),"エラー"))))</f>
        <v>中央区</v>
      </c>
      <c r="D19" s="8" t="str">
        <f>IF(AND(E19&lt;F19,E19&lt;G19,E19&lt;H19),"区",IF(AND(F19&lt;G19,F19&lt;H19),"市",IF(G19&lt;H19,"町","村")))</f>
        <v>区</v>
      </c>
      <c r="E19" s="8">
        <f>IF(COUNTIF($L19,"*区*"),FIND("区",$L19,2),100)</f>
        <v>3</v>
      </c>
      <c r="F19" s="8">
        <f>IF(COUNTIF($L19,"*市*"),FIND("市",$L19,2),100)</f>
        <v>100</v>
      </c>
      <c r="G19" s="8">
        <f>IF(COUNTIF($L19,"*町田市*"),100,IF(COUNTIF(L19,"*町*"),FIND("町",$L19),100))</f>
        <v>100</v>
      </c>
      <c r="H19" s="8">
        <f>IF(COUNTIF($L19,"*東村山*"),100,IF(COUNTIF(L19,"*武蔵村山*"),100,IF(COUNTIF(L19,"*羽村市*"),100,IF(COUNTIF(L19,"*村*"),FIND("村",$L19,2),100))))</f>
        <v>100</v>
      </c>
      <c r="I19" s="37" t="s">
        <v>1351</v>
      </c>
      <c r="J19" s="37" t="s">
        <v>1767</v>
      </c>
      <c r="K19" s="37" t="s">
        <v>477</v>
      </c>
      <c r="L19" s="37" t="s">
        <v>2158</v>
      </c>
      <c r="M19" s="37" t="s">
        <v>3139</v>
      </c>
      <c r="N19" s="37" t="s">
        <v>3</v>
      </c>
      <c r="O19" s="34">
        <v>47452</v>
      </c>
    </row>
    <row r="20" spans="1:15" x14ac:dyDescent="0.15">
      <c r="A20" s="3">
        <f t="shared" si="0"/>
        <v>19</v>
      </c>
      <c r="B20" s="7">
        <f>VLOOKUP(C20,区市町村番号!$B$3:$C$64,2,FALSE)</f>
        <v>2</v>
      </c>
      <c r="C20" s="8" t="str">
        <f>IF(D20="区",LEFT(L20,FIND("区",L20)),IF(D20="市",LEFT(L20,FIND("市",L20)),IF(D20="町",LEFT(L20,FIND("町",L20)),IF(D20="村",LEFT(L20,FIND("村",L20)),"エラー"))))</f>
        <v>中央区</v>
      </c>
      <c r="D20" s="8" t="str">
        <f>IF(AND(E20&lt;F20,E20&lt;G20,E20&lt;H20),"区",IF(AND(F20&lt;G20,F20&lt;H20),"市",IF(G20&lt;H20,"町","村")))</f>
        <v>区</v>
      </c>
      <c r="E20" s="8">
        <f>IF(COUNTIF($L20,"*区*"),FIND("区",$L20,2),100)</f>
        <v>3</v>
      </c>
      <c r="F20" s="8">
        <f>IF(COUNTIF($L20,"*市*"),FIND("市",$L20,2),100)</f>
        <v>100</v>
      </c>
      <c r="G20" s="8">
        <f>IF(COUNTIF($L20,"*町田市*"),100,IF(COUNTIF(L20,"*町*"),FIND("町",$L20),100))</f>
        <v>100</v>
      </c>
      <c r="H20" s="8">
        <f>IF(COUNTIF($L20,"*東村山*"),100,IF(COUNTIF(L20,"*武蔵村山*"),100,IF(COUNTIF(L20,"*羽村市*"),100,IF(COUNTIF(L20,"*村*"),FIND("村",$L20,2),100))))</f>
        <v>100</v>
      </c>
      <c r="I20" s="37" t="s">
        <v>1349</v>
      </c>
      <c r="J20" s="37" t="s">
        <v>1764</v>
      </c>
      <c r="K20" s="37" t="s">
        <v>404</v>
      </c>
      <c r="L20" s="37" t="s">
        <v>2156</v>
      </c>
      <c r="M20" s="37" t="s">
        <v>2517</v>
      </c>
      <c r="N20" s="37" t="s">
        <v>3</v>
      </c>
      <c r="O20" s="34">
        <v>47452</v>
      </c>
    </row>
    <row r="21" spans="1:15" x14ac:dyDescent="0.15">
      <c r="A21" s="3">
        <f t="shared" si="0"/>
        <v>20</v>
      </c>
      <c r="B21" s="7">
        <f>VLOOKUP(C21,区市町村番号!$B$3:$C$64,2,FALSE)</f>
        <v>2</v>
      </c>
      <c r="C21" s="8" t="str">
        <f>IF(D21="区",LEFT(L21,FIND("区",L21)),IF(D21="市",LEFT(L21,FIND("市",L21)),IF(D21="町",LEFT(L21,FIND("町",L21)),IF(D21="村",LEFT(L21,FIND("村",L21)),"エラー"))))</f>
        <v>中央区</v>
      </c>
      <c r="D21" s="8" t="str">
        <f>IF(AND(E21&lt;F21,E21&lt;G21,E21&lt;H21),"区",IF(AND(F21&lt;G21,F21&lt;H21),"市",IF(G21&lt;H21,"町","村")))</f>
        <v>区</v>
      </c>
      <c r="E21" s="8">
        <f>IF(COUNTIF($L21,"*区*"),FIND("区",$L21,2),100)</f>
        <v>3</v>
      </c>
      <c r="F21" s="8">
        <f>IF(COUNTIF($L21,"*市*"),FIND("市",$L21,2),100)</f>
        <v>100</v>
      </c>
      <c r="G21" s="8">
        <f>IF(COUNTIF($L21,"*町田市*"),100,IF(COUNTIF(L21,"*町*"),FIND("町",$L21),100))</f>
        <v>100</v>
      </c>
      <c r="H21" s="8">
        <f>IF(COUNTIF($L21,"*東村山*"),100,IF(COUNTIF(L21,"*武蔵村山*"),100,IF(COUNTIF(L21,"*羽村市*"),100,IF(COUNTIF(L21,"*村*"),FIND("村",$L21,2),100))))</f>
        <v>100</v>
      </c>
      <c r="I21" s="37" t="s">
        <v>1348</v>
      </c>
      <c r="J21" s="37" t="s">
        <v>1764</v>
      </c>
      <c r="K21" s="37" t="s">
        <v>404</v>
      </c>
      <c r="L21" s="37" t="s">
        <v>2156</v>
      </c>
      <c r="M21" s="37" t="s">
        <v>2517</v>
      </c>
      <c r="N21" s="37" t="s">
        <v>3</v>
      </c>
      <c r="O21" s="34">
        <v>47452</v>
      </c>
    </row>
    <row r="22" spans="1:15" ht="27" x14ac:dyDescent="0.15">
      <c r="A22" s="3">
        <f t="shared" si="0"/>
        <v>21</v>
      </c>
      <c r="B22" s="7">
        <f>VLOOKUP(C22,区市町村番号!$B$3:$C$64,2,FALSE)</f>
        <v>2</v>
      </c>
      <c r="C22" s="8" t="str">
        <f>IF(D22="区",LEFT(L22,FIND("区",L22)),IF(D22="市",LEFT(L22,FIND("市",L22)),IF(D22="町",LEFT(L22,FIND("町",L22)),IF(D22="村",LEFT(L22,FIND("村",L22)),"エラー"))))</f>
        <v>中央区</v>
      </c>
      <c r="D22" s="8" t="str">
        <f>IF(AND(E22&lt;F22,E22&lt;G22,E22&lt;H22),"区",IF(AND(F22&lt;G22,F22&lt;H22),"市",IF(G22&lt;H22,"町","村")))</f>
        <v>区</v>
      </c>
      <c r="E22" s="8">
        <f>IF(COUNTIF($L22,"*区*"),FIND("区",$L22,2),100)</f>
        <v>3</v>
      </c>
      <c r="F22" s="8">
        <f>IF(COUNTIF($L22,"*市*"),FIND("市",$L22,2),100)</f>
        <v>100</v>
      </c>
      <c r="G22" s="8">
        <f>IF(COUNTIF($L22,"*町田市*"),100,IF(COUNTIF(L22,"*町*"),FIND("町",$L22),100))</f>
        <v>100</v>
      </c>
      <c r="H22" s="8">
        <f>IF(COUNTIF($L22,"*東村山*"),100,IF(COUNTIF(L22,"*武蔵村山*"),100,IF(COUNTIF(L22,"*羽村市*"),100,IF(COUNTIF(L22,"*村*"),FIND("村",$L22,2),100))))</f>
        <v>100</v>
      </c>
      <c r="I22" s="37" t="s">
        <v>1276</v>
      </c>
      <c r="J22" s="37" t="s">
        <v>1726</v>
      </c>
      <c r="K22" s="37" t="s">
        <v>1830</v>
      </c>
      <c r="L22" s="37" t="s">
        <v>2113</v>
      </c>
      <c r="M22" s="37" t="s">
        <v>2479</v>
      </c>
      <c r="N22" s="37" t="s">
        <v>2606</v>
      </c>
      <c r="O22" s="34">
        <v>46446</v>
      </c>
    </row>
    <row r="23" spans="1:15" x14ac:dyDescent="0.15">
      <c r="A23" s="3">
        <f t="shared" si="0"/>
        <v>22</v>
      </c>
      <c r="B23" s="7">
        <f>VLOOKUP(C23,区市町村番号!$B$3:$C$64,2,FALSE)</f>
        <v>2</v>
      </c>
      <c r="C23" s="8" t="str">
        <f>IF(D23="区",LEFT(L23,FIND("区",L23)),IF(D23="市",LEFT(L23,FIND("市",L23)),IF(D23="町",LEFT(L23,FIND("町",L23)),IF(D23="村",LEFT(L23,FIND("村",L23)),"エラー"))))</f>
        <v>中央区</v>
      </c>
      <c r="D23" s="8" t="str">
        <f>IF(AND(E23&lt;F23,E23&lt;G23,E23&lt;H23),"区",IF(AND(F23&lt;G23,F23&lt;H23),"市",IF(G23&lt;H23,"町","村")))</f>
        <v>区</v>
      </c>
      <c r="E23" s="8">
        <f>IF(COUNTIF($L23,"*区*"),FIND("区",$L23,2),100)</f>
        <v>3</v>
      </c>
      <c r="F23" s="8">
        <f>IF(COUNTIF($L23,"*市*"),FIND("市",$L23,2),100)</f>
        <v>100</v>
      </c>
      <c r="G23" s="8">
        <f>IF(COUNTIF($L23,"*町田市*"),100,IF(COUNTIF(L23,"*町*"),FIND("町",$L23),100))</f>
        <v>10</v>
      </c>
      <c r="H23" s="8">
        <f>IF(COUNTIF($L23,"*東村山*"),100,IF(COUNTIF(L23,"*武蔵村山*"),100,IF(COUNTIF(L23,"*羽村市*"),100,IF(COUNTIF(L23,"*村*"),FIND("村",$L23,2),100))))</f>
        <v>100</v>
      </c>
      <c r="I23" s="37" t="s">
        <v>2955</v>
      </c>
      <c r="J23" s="37" t="s">
        <v>2988</v>
      </c>
      <c r="K23" s="37" t="s">
        <v>2989</v>
      </c>
      <c r="L23" s="37" t="s">
        <v>2990</v>
      </c>
      <c r="M23" s="37" t="s">
        <v>2991</v>
      </c>
      <c r="N23" s="37" t="s">
        <v>13</v>
      </c>
      <c r="O23" s="34">
        <v>47208</v>
      </c>
    </row>
    <row r="24" spans="1:15" x14ac:dyDescent="0.15">
      <c r="A24" s="3">
        <f t="shared" si="0"/>
        <v>23</v>
      </c>
      <c r="B24" s="7">
        <f>VLOOKUP(C24,区市町村番号!$B$3:$C$64,2,FALSE)</f>
        <v>3</v>
      </c>
      <c r="C24" s="8" t="str">
        <f>IF(D24="区",LEFT(L24,FIND("区",L24)),IF(D24="市",LEFT(L24,FIND("市",L24)),IF(D24="町",LEFT(L24,FIND("町",L24)),IF(D24="村",LEFT(L24,FIND("村",L24)),"エラー"))))</f>
        <v>港区</v>
      </c>
      <c r="D24" s="8" t="str">
        <f>IF(AND(E24&lt;F24,E24&lt;G24,E24&lt;H24),"区",IF(AND(F24&lt;G24,F24&lt;H24),"市",IF(G24&lt;H24,"町","村")))</f>
        <v>区</v>
      </c>
      <c r="E24" s="8">
        <f>IF(COUNTIF($L24,"*区*"),FIND("区",$L24,2),100)</f>
        <v>2</v>
      </c>
      <c r="F24" s="8">
        <f>IF(COUNTIF($L24,"*市*"),FIND("市",$L24,2),100)</f>
        <v>100</v>
      </c>
      <c r="G24" s="8">
        <f>IF(COUNTIF($L24,"*町田市*"),100,IF(COUNTIF(L24,"*町*"),FIND("町",$L24),100))</f>
        <v>100</v>
      </c>
      <c r="H24" s="8">
        <f>IF(COUNTIF($L24,"*東村山*"),100,IF(COUNTIF(L24,"*武蔵村山*"),100,IF(COUNTIF(L24,"*羽村市*"),100,IF(COUNTIF(L24,"*村*"),FIND("村",$L24,2),100))))</f>
        <v>100</v>
      </c>
      <c r="I24" s="36" t="s">
        <v>2951</v>
      </c>
      <c r="J24" s="36" t="s">
        <v>2766</v>
      </c>
      <c r="K24" s="36" t="s">
        <v>2774</v>
      </c>
      <c r="L24" s="36" t="s">
        <v>2775</v>
      </c>
      <c r="M24" s="36" t="s">
        <v>2880</v>
      </c>
      <c r="N24" s="36" t="s">
        <v>2773</v>
      </c>
      <c r="O24" s="34">
        <v>46904</v>
      </c>
    </row>
    <row r="25" spans="1:15" x14ac:dyDescent="0.15">
      <c r="A25" s="3">
        <f t="shared" si="0"/>
        <v>24</v>
      </c>
      <c r="B25" s="7">
        <f>VLOOKUP(C25,区市町村番号!$B$3:$C$64,2,FALSE)</f>
        <v>3</v>
      </c>
      <c r="C25" s="8" t="str">
        <f>IF(D25="区",LEFT(L25,FIND("区",L25)),IF(D25="市",LEFT(L25,FIND("市",L25)),IF(D25="町",LEFT(L25,FIND("町",L25)),IF(D25="村",LEFT(L25,FIND("村",L25)),"エラー"))))</f>
        <v>港区</v>
      </c>
      <c r="D25" s="8" t="str">
        <f>IF(AND(E25&lt;F25,E25&lt;G25,E25&lt;H25),"区",IF(AND(F25&lt;G25,F25&lt;H25),"市",IF(G25&lt;H25,"町","村")))</f>
        <v>区</v>
      </c>
      <c r="E25" s="8">
        <f>IF(COUNTIF($L25,"*区*"),FIND("区",$L25,2),100)</f>
        <v>2</v>
      </c>
      <c r="F25" s="8">
        <f>IF(COUNTIF($L25,"*市*"),FIND("市",$L25,2),100)</f>
        <v>100</v>
      </c>
      <c r="G25" s="8">
        <f>IF(COUNTIF($L25,"*町田市*"),100,IF(COUNTIF(L25,"*町*"),FIND("町",$L25),100))</f>
        <v>100</v>
      </c>
      <c r="H25" s="8">
        <f>IF(COUNTIF($L25,"*東村山*"),100,IF(COUNTIF(L25,"*武蔵村山*"),100,IF(COUNTIF(L25,"*羽村市*"),100,IF(COUNTIF(L25,"*村*"),FIND("村",$L25,2),100))))</f>
        <v>100</v>
      </c>
      <c r="I25" s="37" t="s">
        <v>1330</v>
      </c>
      <c r="J25" s="37" t="s">
        <v>1753</v>
      </c>
      <c r="K25" s="37" t="s">
        <v>408</v>
      </c>
      <c r="L25" s="37" t="s">
        <v>2144</v>
      </c>
      <c r="M25" s="37" t="s">
        <v>2505</v>
      </c>
      <c r="N25" s="37" t="s">
        <v>3</v>
      </c>
      <c r="O25" s="34">
        <v>47177</v>
      </c>
    </row>
    <row r="26" spans="1:15" x14ac:dyDescent="0.15">
      <c r="A26" s="3">
        <f t="shared" si="0"/>
        <v>25</v>
      </c>
      <c r="B26" s="7">
        <f>VLOOKUP(C26,区市町村番号!$B$3:$C$64,2,FALSE)</f>
        <v>3</v>
      </c>
      <c r="C26" s="8" t="str">
        <f>IF(D26="区",LEFT(L26,FIND("区",L26)),IF(D26="市",LEFT(L26,FIND("市",L26)),IF(D26="町",LEFT(L26,FIND("町",L26)),IF(D26="村",LEFT(L26,FIND("村",L26)),"エラー"))))</f>
        <v>港区</v>
      </c>
      <c r="D26" s="8" t="str">
        <f>IF(AND(E26&lt;F26,E26&lt;G26,E26&lt;H26),"区",IF(AND(F26&lt;G26,F26&lt;H26),"市",IF(G26&lt;H26,"町","村")))</f>
        <v>区</v>
      </c>
      <c r="E26" s="8">
        <f>IF(COUNTIF($L26,"*区*"),FIND("区",$L26,2),100)</f>
        <v>2</v>
      </c>
      <c r="F26" s="8">
        <f>IF(COUNTIF($L26,"*市*"),FIND("市",$L26,2),100)</f>
        <v>100</v>
      </c>
      <c r="G26" s="8">
        <f>IF(COUNTIF($L26,"*町田市*"),100,IF(COUNTIF(L26,"*町*"),FIND("町",$L26),100))</f>
        <v>100</v>
      </c>
      <c r="H26" s="8">
        <f>IF(COUNTIF($L26,"*東村山*"),100,IF(COUNTIF(L26,"*武蔵村山*"),100,IF(COUNTIF(L26,"*羽村市*"),100,IF(COUNTIF(L26,"*村*"),FIND("村",$L26,2),100))))</f>
        <v>100</v>
      </c>
      <c r="I26" s="37" t="s">
        <v>1168</v>
      </c>
      <c r="J26" s="37" t="s">
        <v>1658</v>
      </c>
      <c r="K26" s="37" t="s">
        <v>580</v>
      </c>
      <c r="L26" s="37" t="s">
        <v>2045</v>
      </c>
      <c r="M26" s="37" t="s">
        <v>2414</v>
      </c>
      <c r="N26" s="37" t="s">
        <v>38</v>
      </c>
      <c r="O26" s="34">
        <v>46112</v>
      </c>
    </row>
    <row r="27" spans="1:15" x14ac:dyDescent="0.15">
      <c r="A27" s="3">
        <f t="shared" si="0"/>
        <v>26</v>
      </c>
      <c r="B27" s="7">
        <f>VLOOKUP(C27,区市町村番号!$B$3:$C$64,2,FALSE)</f>
        <v>3</v>
      </c>
      <c r="C27" s="8" t="str">
        <f>IF(D27="区",LEFT(L27,FIND("区",L27)),IF(D27="市",LEFT(L27,FIND("市",L27)),IF(D27="町",LEFT(L27,FIND("町",L27)),IF(D27="村",LEFT(L27,FIND("村",L27)),"エラー"))))</f>
        <v>港区</v>
      </c>
      <c r="D27" s="8" t="str">
        <f>IF(AND(E27&lt;F27,E27&lt;G27,E27&lt;H27),"区",IF(AND(F27&lt;G27,F27&lt;H27),"市",IF(G27&lt;H27,"町","村")))</f>
        <v>区</v>
      </c>
      <c r="E27" s="8">
        <f>IF(COUNTIF($L27,"*区*"),FIND("区",$L27,2),100)</f>
        <v>2</v>
      </c>
      <c r="F27" s="8">
        <f>IF(COUNTIF($L27,"*市*"),FIND("市",$L27,2),100)</f>
        <v>100</v>
      </c>
      <c r="G27" s="8">
        <f>IF(COUNTIF($L27,"*町田市*"),100,IF(COUNTIF(L27,"*町*"),FIND("町",$L27),100))</f>
        <v>100</v>
      </c>
      <c r="H27" s="8">
        <f>IF(COUNTIF($L27,"*東村山*"),100,IF(COUNTIF(L27,"*武蔵村山*"),100,IF(COUNTIF(L27,"*羽村市*"),100,IF(COUNTIF(L27,"*村*"),FIND("村",$L27,2),100))))</f>
        <v>100</v>
      </c>
      <c r="I27" s="37" t="s">
        <v>1144</v>
      </c>
      <c r="J27" s="37" t="s">
        <v>1638</v>
      </c>
      <c r="K27" s="37" t="s">
        <v>588</v>
      </c>
      <c r="L27" s="37" t="s">
        <v>2026</v>
      </c>
      <c r="M27" s="37" t="s">
        <v>2392</v>
      </c>
      <c r="N27" s="37" t="s">
        <v>3</v>
      </c>
      <c r="O27" s="34">
        <v>45869</v>
      </c>
    </row>
    <row r="28" spans="1:15" ht="27" x14ac:dyDescent="0.15">
      <c r="A28" s="3">
        <f t="shared" si="0"/>
        <v>27</v>
      </c>
      <c r="B28" s="7">
        <f>VLOOKUP(C28,区市町村番号!$B$3:$C$64,2,FALSE)</f>
        <v>3</v>
      </c>
      <c r="C28" s="8" t="str">
        <f>IF(D28="区",LEFT(L28,FIND("区",L28)),IF(D28="市",LEFT(L28,FIND("市",L28)),IF(D28="町",LEFT(L28,FIND("町",L28)),IF(D28="村",LEFT(L28,FIND("村",L28)),"エラー"))))</f>
        <v>港区</v>
      </c>
      <c r="D28" s="8" t="str">
        <f>IF(AND(E28&lt;F28,E28&lt;G28,E28&lt;H28),"区",IF(AND(F28&lt;G28,F28&lt;H28),"市",IF(G28&lt;H28,"町","村")))</f>
        <v>区</v>
      </c>
      <c r="E28" s="8">
        <f>IF(COUNTIF($L28,"*区*"),FIND("区",$L28,2),100)</f>
        <v>2</v>
      </c>
      <c r="F28" s="8">
        <f>IF(COUNTIF($L28,"*市*"),FIND("市",$L28,2),100)</f>
        <v>100</v>
      </c>
      <c r="G28" s="8">
        <f>IF(COUNTIF($L28,"*町田市*"),100,IF(COUNTIF(L28,"*町*"),FIND("町",$L28),100))</f>
        <v>100</v>
      </c>
      <c r="H28" s="8">
        <f>IF(COUNTIF($L28,"*東村山*"),100,IF(COUNTIF(L28,"*武蔵村山*"),100,IF(COUNTIF(L28,"*羽村市*"),100,IF(COUNTIF(L28,"*村*"),FIND("村",$L28,2),100))))</f>
        <v>100</v>
      </c>
      <c r="I28" s="36" t="s">
        <v>1132</v>
      </c>
      <c r="J28" s="36" t="s">
        <v>239</v>
      </c>
      <c r="K28" s="36" t="s">
        <v>571</v>
      </c>
      <c r="L28" s="36" t="s">
        <v>298</v>
      </c>
      <c r="M28" s="36" t="s">
        <v>77</v>
      </c>
      <c r="N28" s="36" t="s">
        <v>731</v>
      </c>
      <c r="O28" s="34">
        <v>45930</v>
      </c>
    </row>
    <row r="29" spans="1:15" x14ac:dyDescent="0.15">
      <c r="A29" s="3">
        <f t="shared" si="0"/>
        <v>28</v>
      </c>
      <c r="B29" s="7">
        <f>VLOOKUP(C29,区市町村番号!$B$3:$C$64,2,FALSE)</f>
        <v>3</v>
      </c>
      <c r="C29" s="8" t="str">
        <f>IF(D29="区",LEFT(L29,FIND("区",L29)),IF(D29="市",LEFT(L29,FIND("市",L29)),IF(D29="町",LEFT(L29,FIND("町",L29)),IF(D29="村",LEFT(L29,FIND("村",L29)),"エラー"))))</f>
        <v>港区</v>
      </c>
      <c r="D29" s="8" t="str">
        <f>IF(AND(E29&lt;F29,E29&lt;G29,E29&lt;H29),"区",IF(AND(F29&lt;G29,F29&lt;H29),"市",IF(G29&lt;H29,"町","村")))</f>
        <v>区</v>
      </c>
      <c r="E29" s="8">
        <f>IF(COUNTIF($L29,"*区*"),FIND("区",$L29,2),100)</f>
        <v>2</v>
      </c>
      <c r="F29" s="8">
        <f>IF(COUNTIF($L29,"*市*"),FIND("市",$L29,2),100)</f>
        <v>100</v>
      </c>
      <c r="G29" s="8">
        <f>IF(COUNTIF($L29,"*町田市*"),100,IF(COUNTIF(L29,"*町*"),FIND("町",$L29),100))</f>
        <v>100</v>
      </c>
      <c r="H29" s="8">
        <f>IF(COUNTIF($L29,"*東村山*"),100,IF(COUNTIF(L29,"*武蔵村山*"),100,IF(COUNTIF(L29,"*羽村市*"),100,IF(COUNTIF(L29,"*村*"),FIND("村",$L29,2),100))))</f>
        <v>100</v>
      </c>
      <c r="I29" s="37" t="s">
        <v>1069</v>
      </c>
      <c r="J29" s="37" t="s">
        <v>1590</v>
      </c>
      <c r="K29" s="37" t="s">
        <v>633</v>
      </c>
      <c r="L29" s="37" t="s">
        <v>1979</v>
      </c>
      <c r="M29" s="37" t="s">
        <v>2340</v>
      </c>
      <c r="N29" s="37" t="s">
        <v>3</v>
      </c>
      <c r="O29" s="34">
        <v>47634</v>
      </c>
    </row>
    <row r="30" spans="1:15" x14ac:dyDescent="0.15">
      <c r="A30" s="3">
        <f t="shared" si="0"/>
        <v>29</v>
      </c>
      <c r="B30" s="7">
        <f>VLOOKUP(C30,区市町村番号!$B$3:$C$64,2,FALSE)</f>
        <v>3</v>
      </c>
      <c r="C30" s="8" t="str">
        <f>IF(D30="区",LEFT(L30,FIND("区",L30)),IF(D30="市",LEFT(L30,FIND("市",L30)),IF(D30="町",LEFT(L30,FIND("町",L30)),IF(D30="村",LEFT(L30,FIND("村",L30)),"エラー"))))</f>
        <v>港区</v>
      </c>
      <c r="D30" s="8" t="str">
        <f>IF(AND(E30&lt;F30,E30&lt;G30,E30&lt;H30),"区",IF(AND(F30&lt;G30,F30&lt;H30),"市",IF(G30&lt;H30,"町","村")))</f>
        <v>区</v>
      </c>
      <c r="E30" s="8">
        <f>IF(COUNTIF($L30,"*区*"),FIND("区",$L30,2),100)</f>
        <v>2</v>
      </c>
      <c r="F30" s="8">
        <f>IF(COUNTIF($L30,"*市*"),FIND("市",$L30,2),100)</f>
        <v>100</v>
      </c>
      <c r="G30" s="8">
        <f>IF(COUNTIF($L30,"*町田市*"),100,IF(COUNTIF(L30,"*町*"),FIND("町",$L30),100))</f>
        <v>100</v>
      </c>
      <c r="H30" s="8">
        <f>IF(COUNTIF($L30,"*東村山*"),100,IF(COUNTIF(L30,"*武蔵村山*"),100,IF(COUNTIF(L30,"*羽村市*"),100,IF(COUNTIF(L30,"*村*"),FIND("村",$L30,2),100))))</f>
        <v>100</v>
      </c>
      <c r="I30" s="37" t="s">
        <v>1078</v>
      </c>
      <c r="J30" s="37" t="s">
        <v>3356</v>
      </c>
      <c r="K30" s="37" t="s">
        <v>3357</v>
      </c>
      <c r="L30" s="37" t="s">
        <v>3358</v>
      </c>
      <c r="M30" s="37" t="s">
        <v>3359</v>
      </c>
      <c r="N30" s="37" t="s">
        <v>2579</v>
      </c>
      <c r="O30" s="34">
        <v>47634</v>
      </c>
    </row>
    <row r="31" spans="1:15" x14ac:dyDescent="0.15">
      <c r="A31" s="3">
        <f t="shared" si="0"/>
        <v>30</v>
      </c>
      <c r="B31" s="7">
        <f>VLOOKUP(C31,区市町村番号!$B$3:$C$64,2,FALSE)</f>
        <v>3</v>
      </c>
      <c r="C31" s="8" t="str">
        <f>IF(D31="区",LEFT(L31,FIND("区",L31)),IF(D31="市",LEFT(L31,FIND("市",L31)),IF(D31="町",LEFT(L31,FIND("町",L31)),IF(D31="村",LEFT(L31,FIND("村",L31)),"エラー"))))</f>
        <v>港区</v>
      </c>
      <c r="D31" s="8" t="str">
        <f>IF(AND(E31&lt;F31,E31&lt;G31,E31&lt;H31),"区",IF(AND(F31&lt;G31,F31&lt;H31),"市",IF(G31&lt;H31,"町","村")))</f>
        <v>区</v>
      </c>
      <c r="E31" s="8">
        <f>IF(COUNTIF($L31,"*区*"),FIND("区",$L31,2),100)</f>
        <v>2</v>
      </c>
      <c r="F31" s="8">
        <f>IF(COUNTIF($L31,"*市*"),FIND("市",$L31,2),100)</f>
        <v>100</v>
      </c>
      <c r="G31" s="8">
        <f>IF(COUNTIF($L31,"*町田市*"),100,IF(COUNTIF(L31,"*町*"),FIND("町",$L31),100))</f>
        <v>100</v>
      </c>
      <c r="H31" s="8">
        <f>IF(COUNTIF($L31,"*東村山*"),100,IF(COUNTIF(L31,"*武蔵村山*"),100,IF(COUNTIF(L31,"*羽村市*"),100,IF(COUNTIF(L31,"*村*"),FIND("村",$L31,2),100))))</f>
        <v>100</v>
      </c>
      <c r="I31" s="37" t="s">
        <v>1180</v>
      </c>
      <c r="J31" s="37" t="s">
        <v>1669</v>
      </c>
      <c r="K31" s="37" t="s">
        <v>407</v>
      </c>
      <c r="L31" s="37" t="s">
        <v>2056</v>
      </c>
      <c r="M31" s="37" t="s">
        <v>2425</v>
      </c>
      <c r="N31" s="37" t="s">
        <v>3</v>
      </c>
      <c r="O31" s="34">
        <v>45930</v>
      </c>
    </row>
    <row r="32" spans="1:15" x14ac:dyDescent="0.15">
      <c r="A32" s="3">
        <f t="shared" si="0"/>
        <v>31</v>
      </c>
      <c r="B32" s="7">
        <f>VLOOKUP(C32,区市町村番号!$B$3:$C$64,2,FALSE)</f>
        <v>3</v>
      </c>
      <c r="C32" s="8" t="str">
        <f>IF(D32="区",LEFT(L32,FIND("区",L32)),IF(D32="市",LEFT(L32,FIND("市",L32)),IF(D32="町",LEFT(L32,FIND("町",L32)),IF(D32="村",LEFT(L32,FIND("村",L32)),"エラー"))))</f>
        <v>港区</v>
      </c>
      <c r="D32" s="8" t="str">
        <f>IF(AND(E32&lt;F32,E32&lt;G32,E32&lt;H32),"区",IF(AND(F32&lt;G32,F32&lt;H32),"市",IF(G32&lt;H32,"町","村")))</f>
        <v>区</v>
      </c>
      <c r="E32" s="8">
        <f>IF(COUNTIF($L32,"*区*"),FIND("区",$L32,2),100)</f>
        <v>2</v>
      </c>
      <c r="F32" s="8">
        <f>IF(COUNTIF($L32,"*市*"),FIND("市",$L32,2),100)</f>
        <v>100</v>
      </c>
      <c r="G32" s="8">
        <f>IF(COUNTIF($L32,"*町田市*"),100,IF(COUNTIF(L32,"*町*"),FIND("町",$L32),100))</f>
        <v>100</v>
      </c>
      <c r="H32" s="8">
        <f>IF(COUNTIF($L32,"*東村山*"),100,IF(COUNTIF(L32,"*武蔵村山*"),100,IF(COUNTIF(L32,"*羽村市*"),100,IF(COUNTIF(L32,"*村*"),FIND("村",$L32,2),100))))</f>
        <v>100</v>
      </c>
      <c r="I32" s="37" t="s">
        <v>1445</v>
      </c>
      <c r="J32" s="37" t="s">
        <v>225</v>
      </c>
      <c r="K32" s="37" t="s">
        <v>1864</v>
      </c>
      <c r="L32" s="37" t="s">
        <v>287</v>
      </c>
      <c r="M32" s="37" t="s">
        <v>78</v>
      </c>
      <c r="N32" s="37" t="s">
        <v>2</v>
      </c>
      <c r="O32" s="34">
        <v>46507</v>
      </c>
    </row>
    <row r="33" spans="1:15" x14ac:dyDescent="0.15">
      <c r="A33" s="3">
        <f t="shared" si="0"/>
        <v>32</v>
      </c>
      <c r="B33" s="7">
        <f>VLOOKUP(C33,区市町村番号!$B$3:$C$64,2,FALSE)</f>
        <v>4</v>
      </c>
      <c r="C33" s="8" t="str">
        <f>IF(D33="区",LEFT(L33,FIND("区",L33)),IF(D33="市",LEFT(L33,FIND("市",L33)),IF(D33="町",LEFT(L33,FIND("町",L33)),IF(D33="村",LEFT(L33,FIND("村",L33)),"エラー"))))</f>
        <v>新宿区</v>
      </c>
      <c r="D33" s="8" t="str">
        <f>IF(AND(E33&lt;F33,E33&lt;G33,E33&lt;H33),"区",IF(AND(F33&lt;G33,F33&lt;H33),"市",IF(G33&lt;H33,"町","村")))</f>
        <v>区</v>
      </c>
      <c r="E33" s="8">
        <f>IF(COUNTIF($L33,"*区*"),FIND("区",$L33,2),100)</f>
        <v>3</v>
      </c>
      <c r="F33" s="8">
        <f>IF(COUNTIF($L33,"*市*"),FIND("市",$L33,2),100)</f>
        <v>4</v>
      </c>
      <c r="G33" s="8">
        <f>IF(COUNTIF($L33,"*町田市*"),100,IF(COUNTIF(L33,"*町*"),FIND("町",$L33),100))</f>
        <v>7</v>
      </c>
      <c r="H33" s="8">
        <f>IF(COUNTIF($L33,"*東村山*"),100,IF(COUNTIF(L33,"*武蔵村山*"),100,IF(COUNTIF(L33,"*羽村市*"),100,IF(COUNTIF(L33,"*村*"),FIND("村",$L33,2),100))))</f>
        <v>100</v>
      </c>
      <c r="I33" s="37" t="s">
        <v>1291</v>
      </c>
      <c r="J33" s="37" t="s">
        <v>1732</v>
      </c>
      <c r="K33" s="37" t="s">
        <v>544</v>
      </c>
      <c r="L33" s="37" t="s">
        <v>2119</v>
      </c>
      <c r="M33" s="37" t="s">
        <v>817</v>
      </c>
      <c r="N33" s="37" t="s">
        <v>3</v>
      </c>
      <c r="O33" s="34">
        <v>46477</v>
      </c>
    </row>
    <row r="34" spans="1:15" x14ac:dyDescent="0.15">
      <c r="A34" s="3">
        <f t="shared" si="0"/>
        <v>33</v>
      </c>
      <c r="B34" s="7">
        <f>VLOOKUP(C34,区市町村番号!$B$3:$C$64,2,FALSE)</f>
        <v>4</v>
      </c>
      <c r="C34" s="8" t="str">
        <f>IF(D34="区",LEFT(L34,FIND("区",L34)),IF(D34="市",LEFT(L34,FIND("市",L34)),IF(D34="町",LEFT(L34,FIND("町",L34)),IF(D34="村",LEFT(L34,FIND("村",L34)),"エラー"))))</f>
        <v>新宿区</v>
      </c>
      <c r="D34" s="8" t="str">
        <f>IF(AND(E34&lt;F34,E34&lt;G34,E34&lt;H34),"区",IF(AND(F34&lt;G34,F34&lt;H34),"市",IF(G34&lt;H34,"町","村")))</f>
        <v>区</v>
      </c>
      <c r="E34" s="8">
        <f>IF(COUNTIF($L34,"*区*"),FIND("区",$L34,2),100)</f>
        <v>3</v>
      </c>
      <c r="F34" s="8">
        <f>IF(COUNTIF($L34,"*市*"),FIND("市",$L34,2),100)</f>
        <v>100</v>
      </c>
      <c r="G34" s="8">
        <f>IF(COUNTIF($L34,"*町田市*"),100,IF(COUNTIF(L34,"*町*"),FIND("町",$L34),100))</f>
        <v>6</v>
      </c>
      <c r="H34" s="8">
        <f>IF(COUNTIF($L34,"*東村山*"),100,IF(COUNTIF(L34,"*武蔵村山*"),100,IF(COUNTIF(L34,"*羽村市*"),100,IF(COUNTIF(L34,"*村*"),FIND("村",$L34,2),100))))</f>
        <v>100</v>
      </c>
      <c r="I34" s="37" t="s">
        <v>1269</v>
      </c>
      <c r="J34" s="37" t="s">
        <v>1721</v>
      </c>
      <c r="K34" s="37" t="s">
        <v>827</v>
      </c>
      <c r="L34" s="37" t="s">
        <v>2108</v>
      </c>
      <c r="M34" s="37" t="s">
        <v>2474</v>
      </c>
      <c r="N34" s="37" t="s">
        <v>15</v>
      </c>
      <c r="O34" s="34">
        <v>46387</v>
      </c>
    </row>
    <row r="35" spans="1:15" x14ac:dyDescent="0.15">
      <c r="A35" s="3">
        <f t="shared" si="0"/>
        <v>34</v>
      </c>
      <c r="B35" s="7">
        <f>VLOOKUP(C35,区市町村番号!$B$3:$C$64,2,FALSE)</f>
        <v>4</v>
      </c>
      <c r="C35" s="8" t="str">
        <f>IF(D35="区",LEFT(L35,FIND("区",L35)),IF(D35="市",LEFT(L35,FIND("市",L35)),IF(D35="町",LEFT(L35,FIND("町",L35)),IF(D35="村",LEFT(L35,FIND("村",L35)),"エラー"))))</f>
        <v>新宿区</v>
      </c>
      <c r="D35" s="8" t="str">
        <f>IF(AND(E35&lt;F35,E35&lt;G35,E35&lt;H35),"区",IF(AND(F35&lt;G35,F35&lt;H35),"市",IF(G35&lt;H35,"町","村")))</f>
        <v>区</v>
      </c>
      <c r="E35" s="8">
        <f>IF(COUNTIF($L35,"*区*"),FIND("区",$L35,2),100)</f>
        <v>3</v>
      </c>
      <c r="F35" s="8">
        <f>IF(COUNTIF($L35,"*市*"),FIND("市",$L35,2),100)</f>
        <v>100</v>
      </c>
      <c r="G35" s="8">
        <f>IF(COUNTIF($L35,"*町田市*"),100,IF(COUNTIF(L35,"*町*"),FIND("町",$L35),100))</f>
        <v>100</v>
      </c>
      <c r="H35" s="8">
        <f>IF(COUNTIF($L35,"*東村山*"),100,IF(COUNTIF(L35,"*武蔵村山*"),100,IF(COUNTIF(L35,"*羽村市*"),100,IF(COUNTIF(L35,"*村*"),FIND("村",$L35,2),100))))</f>
        <v>100</v>
      </c>
      <c r="I35" s="37" t="s">
        <v>2799</v>
      </c>
      <c r="J35" s="37" t="s">
        <v>2849</v>
      </c>
      <c r="K35" s="37" t="s">
        <v>2763</v>
      </c>
      <c r="L35" s="37" t="s">
        <v>2850</v>
      </c>
      <c r="M35" s="37" t="s">
        <v>2851</v>
      </c>
      <c r="N35" s="37" t="s">
        <v>2764</v>
      </c>
      <c r="O35" s="34">
        <v>47057</v>
      </c>
    </row>
    <row r="36" spans="1:15" x14ac:dyDescent="0.15">
      <c r="A36" s="3">
        <f t="shared" si="0"/>
        <v>35</v>
      </c>
      <c r="B36" s="7">
        <f>VLOOKUP(C36,区市町村番号!$B$3:$C$64,2,FALSE)</f>
        <v>4</v>
      </c>
      <c r="C36" s="8" t="str">
        <f>IF(D36="区",LEFT(L36,FIND("区",L36)),IF(D36="市",LEFT(L36,FIND("市",L36)),IF(D36="町",LEFT(L36,FIND("町",L36)),IF(D36="村",LEFT(L36,FIND("村",L36)),"エラー"))))</f>
        <v>新宿区</v>
      </c>
      <c r="D36" s="8" t="str">
        <f>IF(AND(E36&lt;F36,E36&lt;G36,E36&lt;H36),"区",IF(AND(F36&lt;G36,F36&lt;H36),"市",IF(G36&lt;H36,"町","村")))</f>
        <v>区</v>
      </c>
      <c r="E36" s="8">
        <f>IF(COUNTIF($L36,"*区*"),FIND("区",$L36,2),100)</f>
        <v>3</v>
      </c>
      <c r="F36" s="8">
        <f>IF(COUNTIF($L36,"*市*"),FIND("市",$L36,2),100)</f>
        <v>100</v>
      </c>
      <c r="G36" s="8">
        <f>IF(COUNTIF($L36,"*町田市*"),100,IF(COUNTIF(L36,"*町*"),FIND("町",$L36),100))</f>
        <v>100</v>
      </c>
      <c r="H36" s="8">
        <f>IF(COUNTIF($L36,"*東村山*"),100,IF(COUNTIF(L36,"*武蔵村山*"),100,IF(COUNTIF(L36,"*羽村市*"),100,IF(COUNTIF(L36,"*村*"),FIND("村",$L36,2),100))))</f>
        <v>100</v>
      </c>
      <c r="I36" s="37" t="s">
        <v>1325</v>
      </c>
      <c r="J36" s="37" t="s">
        <v>1749</v>
      </c>
      <c r="K36" s="37" t="s">
        <v>645</v>
      </c>
      <c r="L36" s="37" t="s">
        <v>2140</v>
      </c>
      <c r="M36" s="37" t="s">
        <v>2501</v>
      </c>
      <c r="N36" s="37" t="s">
        <v>3</v>
      </c>
      <c r="O36" s="34">
        <v>47149</v>
      </c>
    </row>
    <row r="37" spans="1:15" x14ac:dyDescent="0.15">
      <c r="A37" s="3">
        <f t="shared" si="0"/>
        <v>36</v>
      </c>
      <c r="B37" s="7">
        <f>VLOOKUP(C37,区市町村番号!$B$3:$C$64,2,FALSE)</f>
        <v>4</v>
      </c>
      <c r="C37" s="8" t="str">
        <f>IF(D37="区",LEFT(L37,FIND("区",L37)),IF(D37="市",LEFT(L37,FIND("市",L37)),IF(D37="町",LEFT(L37,FIND("町",L37)),IF(D37="村",LEFT(L37,FIND("村",L37)),"エラー"))))</f>
        <v>新宿区</v>
      </c>
      <c r="D37" s="8" t="str">
        <f>IF(AND(E37&lt;F37,E37&lt;G37,E37&lt;H37),"区",IF(AND(F37&lt;G37,F37&lt;H37),"市",IF(G37&lt;H37,"町","村")))</f>
        <v>区</v>
      </c>
      <c r="E37" s="8">
        <f>IF(COUNTIF($L37,"*区*"),FIND("区",$L37,2),100)</f>
        <v>3</v>
      </c>
      <c r="F37" s="8">
        <f>IF(COUNTIF($L37,"*市*"),FIND("市",$L37,2),100)</f>
        <v>100</v>
      </c>
      <c r="G37" s="8">
        <f>IF(COUNTIF($L37,"*町田市*"),100,IF(COUNTIF(L37,"*町*"),FIND("町",$L37),100))</f>
        <v>100</v>
      </c>
      <c r="H37" s="8">
        <f>IF(COUNTIF($L37,"*東村山*"),100,IF(COUNTIF(L37,"*武蔵村山*"),100,IF(COUNTIF(L37,"*羽村市*"),100,IF(COUNTIF(L37,"*村*"),FIND("村",$L37,2),100))))</f>
        <v>100</v>
      </c>
      <c r="I37" s="37" t="s">
        <v>3083</v>
      </c>
      <c r="J37" s="37" t="s">
        <v>3123</v>
      </c>
      <c r="K37" s="37" t="s">
        <v>3124</v>
      </c>
      <c r="L37" s="37" t="s">
        <v>3125</v>
      </c>
      <c r="M37" s="37" t="s">
        <v>3126</v>
      </c>
      <c r="N37" s="37" t="s">
        <v>3</v>
      </c>
      <c r="O37" s="34">
        <v>47452</v>
      </c>
    </row>
    <row r="38" spans="1:15" x14ac:dyDescent="0.15">
      <c r="A38" s="3">
        <f t="shared" si="0"/>
        <v>37</v>
      </c>
      <c r="B38" s="7">
        <f>VLOOKUP(C38,区市町村番号!$B$3:$C$64,2,FALSE)</f>
        <v>4</v>
      </c>
      <c r="C38" s="8" t="str">
        <f>IF(D38="区",LEFT(L38,FIND("区",L38)),IF(D38="市",LEFT(L38,FIND("市",L38)),IF(D38="町",LEFT(L38,FIND("町",L38)),IF(D38="村",LEFT(L38,FIND("村",L38)),"エラー"))))</f>
        <v>新宿区</v>
      </c>
      <c r="D38" s="8" t="str">
        <f>IF(AND(E38&lt;F38,E38&lt;G38,E38&lt;H38),"区",IF(AND(F38&lt;G38,F38&lt;H38),"市",IF(G38&lt;H38,"町","村")))</f>
        <v>区</v>
      </c>
      <c r="E38" s="8">
        <f>IF(COUNTIF($L38,"*区*"),FIND("区",$L38,2),100)</f>
        <v>3</v>
      </c>
      <c r="F38" s="8">
        <f>IF(COUNTIF($L38,"*市*"),FIND("市",$L38,2),100)</f>
        <v>100</v>
      </c>
      <c r="G38" s="8">
        <f>IF(COUNTIF($L38,"*町田市*"),100,IF(COUNTIF(L38,"*町*"),FIND("町",$L38),100))</f>
        <v>100</v>
      </c>
      <c r="H38" s="8">
        <f>IF(COUNTIF($L38,"*東村山*"),100,IF(COUNTIF(L38,"*武蔵村山*"),100,IF(COUNTIF(L38,"*羽村市*"),100,IF(COUNTIF(L38,"*村*"),FIND("村",$L38,2),100))))</f>
        <v>100</v>
      </c>
      <c r="I38" s="37" t="s">
        <v>949</v>
      </c>
      <c r="J38" s="37" t="s">
        <v>713</v>
      </c>
      <c r="K38" s="37" t="s">
        <v>388</v>
      </c>
      <c r="L38" s="37" t="s">
        <v>338</v>
      </c>
      <c r="M38" s="37" t="s">
        <v>79</v>
      </c>
      <c r="N38" s="37" t="s">
        <v>3</v>
      </c>
      <c r="O38" s="34">
        <v>45930</v>
      </c>
    </row>
    <row r="39" spans="1:15" x14ac:dyDescent="0.15">
      <c r="A39" s="3">
        <f t="shared" si="0"/>
        <v>38</v>
      </c>
      <c r="B39" s="7">
        <f>VLOOKUP(C39,区市町村番号!$B$3:$C$64,2,FALSE)</f>
        <v>4</v>
      </c>
      <c r="C39" s="8" t="str">
        <f>IF(D39="区",LEFT(L39,FIND("区",L39)),IF(D39="市",LEFT(L39,FIND("市",L39)),IF(D39="町",LEFT(L39,FIND("町",L39)),IF(D39="村",LEFT(L39,FIND("村",L39)),"エラー"))))</f>
        <v>新宿区</v>
      </c>
      <c r="D39" s="8" t="str">
        <f>IF(AND(E39&lt;F39,E39&lt;G39,E39&lt;H39),"区",IF(AND(F39&lt;G39,F39&lt;H39),"市",IF(G39&lt;H39,"町","村")))</f>
        <v>区</v>
      </c>
      <c r="E39" s="8">
        <f>IF(COUNTIF($L39,"*区*"),FIND("区",$L39,2),100)</f>
        <v>3</v>
      </c>
      <c r="F39" s="8">
        <f>IF(COUNTIF($L39,"*市*"),FIND("市",$L39,2),100)</f>
        <v>100</v>
      </c>
      <c r="G39" s="8">
        <f>IF(COUNTIF($L39,"*町田市*"),100,IF(COUNTIF(L39,"*町*"),FIND("町",$L39),100))</f>
        <v>100</v>
      </c>
      <c r="H39" s="8">
        <f>IF(COUNTIF($L39,"*東村山*"),100,IF(COUNTIF(L39,"*武蔵村山*"),100,IF(COUNTIF(L39,"*羽村市*"),100,IF(COUNTIF(L39,"*村*"),FIND("村",$L39,2),100))))</f>
        <v>100</v>
      </c>
      <c r="I39" s="37" t="s">
        <v>893</v>
      </c>
      <c r="J39" s="37" t="s">
        <v>713</v>
      </c>
      <c r="K39" s="37" t="s">
        <v>388</v>
      </c>
      <c r="L39" s="37" t="s">
        <v>338</v>
      </c>
      <c r="M39" s="37" t="s">
        <v>79</v>
      </c>
      <c r="N39" s="37" t="s">
        <v>3</v>
      </c>
      <c r="O39" s="34">
        <v>45930</v>
      </c>
    </row>
    <row r="40" spans="1:15" x14ac:dyDescent="0.15">
      <c r="A40" s="3">
        <f t="shared" si="0"/>
        <v>39</v>
      </c>
      <c r="B40" s="7">
        <f>VLOOKUP(C40,区市町村番号!$B$3:$C$64,2,FALSE)</f>
        <v>4</v>
      </c>
      <c r="C40" s="8" t="str">
        <f>IF(D40="区",LEFT(L40,FIND("区",L40)),IF(D40="市",LEFT(L40,FIND("市",L40)),IF(D40="町",LEFT(L40,FIND("町",L40)),IF(D40="村",LEFT(L40,FIND("村",L40)),"エラー"))))</f>
        <v>新宿区</v>
      </c>
      <c r="D40" s="8" t="str">
        <f>IF(AND(E40&lt;F40,E40&lt;G40,E40&lt;H40),"区",IF(AND(F40&lt;G40,F40&lt;H40),"市",IF(G40&lt;H40,"町","村")))</f>
        <v>区</v>
      </c>
      <c r="E40" s="8">
        <f>IF(COUNTIF($L40,"*区*"),FIND("区",$L40,2),100)</f>
        <v>3</v>
      </c>
      <c r="F40" s="8">
        <f>IF(COUNTIF($L40,"*市*"),FIND("市",$L40,2),100)</f>
        <v>100</v>
      </c>
      <c r="G40" s="8">
        <f>IF(COUNTIF($L40,"*町田市*"),100,IF(COUNTIF(L40,"*町*"),FIND("町",$L40),100))</f>
        <v>100</v>
      </c>
      <c r="H40" s="8">
        <f>IF(COUNTIF($L40,"*東村山*"),100,IF(COUNTIF(L40,"*武蔵村山*"),100,IF(COUNTIF(L40,"*羽村市*"),100,IF(COUNTIF(L40,"*村*"),FIND("村",$L40,2),100))))</f>
        <v>100</v>
      </c>
      <c r="I40" s="37" t="s">
        <v>2781</v>
      </c>
      <c r="J40" s="37" t="s">
        <v>2730</v>
      </c>
      <c r="K40" s="37" t="s">
        <v>2731</v>
      </c>
      <c r="L40" s="37" t="s">
        <v>2732</v>
      </c>
      <c r="M40" s="37" t="s">
        <v>2733</v>
      </c>
      <c r="N40" s="37" t="s">
        <v>100</v>
      </c>
      <c r="O40" s="34">
        <v>46904</v>
      </c>
    </row>
    <row r="41" spans="1:15" x14ac:dyDescent="0.15">
      <c r="A41" s="3">
        <f t="shared" si="0"/>
        <v>40</v>
      </c>
      <c r="B41" s="7">
        <f>VLOOKUP(C41,区市町村番号!$B$3:$C$64,2,FALSE)</f>
        <v>4</v>
      </c>
      <c r="C41" s="8" t="str">
        <f>IF(D41="区",LEFT(L41,FIND("区",L41)),IF(D41="市",LEFT(L41,FIND("市",L41)),IF(D41="町",LEFT(L41,FIND("町",L41)),IF(D41="村",LEFT(L41,FIND("村",L41)),"エラー"))))</f>
        <v>新宿区</v>
      </c>
      <c r="D41" s="8" t="str">
        <f>IF(AND(E41&lt;F41,E41&lt;G41,E41&lt;H41),"区",IF(AND(F41&lt;G41,F41&lt;H41),"市",IF(G41&lt;H41,"町","村")))</f>
        <v>区</v>
      </c>
      <c r="E41" s="8">
        <f>IF(COUNTIF($L41,"*区*"),FIND("区",$L41,2),100)</f>
        <v>3</v>
      </c>
      <c r="F41" s="8">
        <f>IF(COUNTIF($L41,"*市*"),FIND("市",$L41,2),100)</f>
        <v>100</v>
      </c>
      <c r="G41" s="8">
        <f>IF(COUNTIF($L41,"*町田市*"),100,IF(COUNTIF(L41,"*町*"),FIND("町",$L41),100))</f>
        <v>100</v>
      </c>
      <c r="H41" s="8">
        <f>IF(COUNTIF($L41,"*東村山*"),100,IF(COUNTIF(L41,"*武蔵村山*"),100,IF(COUNTIF(L41,"*羽村市*"),100,IF(COUNTIF(L41,"*村*"),FIND("村",$L41,2),100))))</f>
        <v>100</v>
      </c>
      <c r="I41" s="37" t="s">
        <v>1166</v>
      </c>
      <c r="J41" s="37" t="s">
        <v>1656</v>
      </c>
      <c r="K41" s="37" t="s">
        <v>395</v>
      </c>
      <c r="L41" s="37" t="s">
        <v>2043</v>
      </c>
      <c r="M41" s="37" t="s">
        <v>2412</v>
      </c>
      <c r="N41" s="37" t="s">
        <v>2</v>
      </c>
      <c r="O41" s="34">
        <v>45900</v>
      </c>
    </row>
    <row r="42" spans="1:15" x14ac:dyDescent="0.15">
      <c r="A42" s="3">
        <f t="shared" si="0"/>
        <v>41</v>
      </c>
      <c r="B42" s="7">
        <f>VLOOKUP(C42,区市町村番号!$B$3:$C$64,2,FALSE)</f>
        <v>4</v>
      </c>
      <c r="C42" s="8" t="str">
        <f>IF(D42="区",LEFT(L42,FIND("区",L42)),IF(D42="市",LEFT(L42,FIND("市",L42)),IF(D42="町",LEFT(L42,FIND("町",L42)),IF(D42="村",LEFT(L42,FIND("村",L42)),"エラー"))))</f>
        <v>新宿区</v>
      </c>
      <c r="D42" s="8" t="str">
        <f>IF(AND(E42&lt;F42,E42&lt;G42,E42&lt;H42),"区",IF(AND(F42&lt;G42,F42&lt;H42),"市",IF(G42&lt;H42,"町","村")))</f>
        <v>区</v>
      </c>
      <c r="E42" s="8">
        <f>IF(COUNTIF($L42,"*区*"),FIND("区",$L42,2),100)</f>
        <v>3</v>
      </c>
      <c r="F42" s="8">
        <f>IF(COUNTIF($L42,"*市*"),FIND("市",$L42,2),100)</f>
        <v>100</v>
      </c>
      <c r="G42" s="8">
        <f>IF(COUNTIF($L42,"*町田市*"),100,IF(COUNTIF(L42,"*町*"),FIND("町",$L42),100))</f>
        <v>6</v>
      </c>
      <c r="H42" s="8">
        <f>IF(COUNTIF($L42,"*東村山*"),100,IF(COUNTIF(L42,"*武蔵村山*"),100,IF(COUNTIF(L42,"*羽村市*"),100,IF(COUNTIF(L42,"*村*"),FIND("村",$L42,2),100))))</f>
        <v>100</v>
      </c>
      <c r="I42" s="37" t="s">
        <v>1108</v>
      </c>
      <c r="J42" s="37" t="s">
        <v>1612</v>
      </c>
      <c r="K42" s="37" t="s">
        <v>406</v>
      </c>
      <c r="L42" s="37" t="s">
        <v>2000</v>
      </c>
      <c r="M42" s="37" t="s">
        <v>2364</v>
      </c>
      <c r="N42" s="37" t="s">
        <v>3</v>
      </c>
      <c r="O42" s="34">
        <v>47634</v>
      </c>
    </row>
    <row r="43" spans="1:15" x14ac:dyDescent="0.15">
      <c r="A43" s="3">
        <f t="shared" si="0"/>
        <v>42</v>
      </c>
      <c r="B43" s="7">
        <f>VLOOKUP(C43,区市町村番号!$B$3:$C$64,2,FALSE)</f>
        <v>4</v>
      </c>
      <c r="C43" s="8" t="str">
        <f>IF(D43="区",LEFT(L43,FIND("区",L43)),IF(D43="市",LEFT(L43,FIND("市",L43)),IF(D43="町",LEFT(L43,FIND("町",L43)),IF(D43="村",LEFT(L43,FIND("村",L43)),"エラー"))))</f>
        <v>新宿区</v>
      </c>
      <c r="D43" s="8" t="str">
        <f>IF(AND(E43&lt;F43,E43&lt;G43,E43&lt;H43),"区",IF(AND(F43&lt;G43,F43&lt;H43),"市",IF(G43&lt;H43,"町","村")))</f>
        <v>区</v>
      </c>
      <c r="E43" s="8">
        <f>IF(COUNTIF($L43,"*区*"),FIND("区",$L43,2),100)</f>
        <v>3</v>
      </c>
      <c r="F43" s="8">
        <f>IF(COUNTIF($L43,"*市*"),FIND("市",$L43,2),100)</f>
        <v>100</v>
      </c>
      <c r="G43" s="8">
        <f>IF(COUNTIF($L43,"*町田市*"),100,IF(COUNTIF(L43,"*町*"),FIND("町",$L43),100))</f>
        <v>100</v>
      </c>
      <c r="H43" s="8">
        <f>IF(COUNTIF($L43,"*東村山*"),100,IF(COUNTIF(L43,"*武蔵村山*"),100,IF(COUNTIF(L43,"*羽村市*"),100,IF(COUNTIF(L43,"*村*"),FIND("村",$L43,2),100))))</f>
        <v>100</v>
      </c>
      <c r="I43" s="37" t="s">
        <v>1338</v>
      </c>
      <c r="J43" s="37" t="s">
        <v>2824</v>
      </c>
      <c r="K43" s="37" t="s">
        <v>2728</v>
      </c>
      <c r="L43" s="37" t="s">
        <v>2925</v>
      </c>
      <c r="M43" s="37" t="s">
        <v>2926</v>
      </c>
      <c r="N43" s="37" t="s">
        <v>2729</v>
      </c>
      <c r="O43" s="34">
        <v>47269</v>
      </c>
    </row>
    <row r="44" spans="1:15" x14ac:dyDescent="0.15">
      <c r="A44" s="3">
        <f t="shared" si="0"/>
        <v>43</v>
      </c>
      <c r="B44" s="7">
        <f>VLOOKUP(C44,区市町村番号!$B$3:$C$64,2,FALSE)</f>
        <v>4</v>
      </c>
      <c r="C44" s="8" t="str">
        <f>IF(D44="区",LEFT(L44,FIND("区",L44)),IF(D44="市",LEFT(L44,FIND("市",L44)),IF(D44="町",LEFT(L44,FIND("町",L44)),IF(D44="村",LEFT(L44,FIND("村",L44)),"エラー"))))</f>
        <v>新宿区</v>
      </c>
      <c r="D44" s="8" t="str">
        <f>IF(AND(E44&lt;F44,E44&lt;G44,E44&lt;H44),"区",IF(AND(F44&lt;G44,F44&lt;H44),"市",IF(G44&lt;H44,"町","村")))</f>
        <v>区</v>
      </c>
      <c r="E44" s="8">
        <f>IF(COUNTIF($L44,"*区*"),FIND("区",$L44,2),100)</f>
        <v>3</v>
      </c>
      <c r="F44" s="8">
        <f>IF(COUNTIF($L44,"*市*"),FIND("市",$L44,2),100)</f>
        <v>100</v>
      </c>
      <c r="G44" s="8">
        <f>IF(COUNTIF($L44,"*町田市*"),100,IF(COUNTIF(L44,"*町*"),FIND("町",$L44),100))</f>
        <v>100</v>
      </c>
      <c r="H44" s="8">
        <f>IF(COUNTIF($L44,"*東村山*"),100,IF(COUNTIF(L44,"*武蔵村山*"),100,IF(COUNTIF(L44,"*羽村市*"),100,IF(COUNTIF(L44,"*村*"),FIND("村",$L44,2),100))))</f>
        <v>100</v>
      </c>
      <c r="I44" s="37" t="s">
        <v>983</v>
      </c>
      <c r="J44" s="37" t="s">
        <v>1539</v>
      </c>
      <c r="K44" s="37" t="s">
        <v>395</v>
      </c>
      <c r="L44" s="37" t="s">
        <v>1932</v>
      </c>
      <c r="M44" s="37" t="s">
        <v>2288</v>
      </c>
      <c r="N44" s="37" t="s">
        <v>34</v>
      </c>
      <c r="O44" s="34">
        <v>45930</v>
      </c>
    </row>
    <row r="45" spans="1:15" x14ac:dyDescent="0.15">
      <c r="A45" s="3">
        <f t="shared" si="0"/>
        <v>44</v>
      </c>
      <c r="B45" s="7">
        <f>VLOOKUP(C45,区市町村番号!$B$3:$C$64,2,FALSE)</f>
        <v>4</v>
      </c>
      <c r="C45" s="8" t="str">
        <f>IF(D45="区",LEFT(L45,FIND("区",L45)),IF(D45="市",LEFT(L45,FIND("市",L45)),IF(D45="町",LEFT(L45,FIND("町",L45)),IF(D45="村",LEFT(L45,FIND("村",L45)),"エラー"))))</f>
        <v>新宿区</v>
      </c>
      <c r="D45" s="8" t="str">
        <f>IF(AND(E45&lt;F45,E45&lt;G45,E45&lt;H45),"区",IF(AND(F45&lt;G45,F45&lt;H45),"市",IF(G45&lt;H45,"町","村")))</f>
        <v>区</v>
      </c>
      <c r="E45" s="8">
        <f>IF(COUNTIF($L45,"*区*"),FIND("区",$L45,2),100)</f>
        <v>3</v>
      </c>
      <c r="F45" s="8">
        <f>IF(COUNTIF($L45,"*市*"),FIND("市",$L45,2),100)</f>
        <v>100</v>
      </c>
      <c r="G45" s="8">
        <f>IF(COUNTIF($L45,"*町田市*"),100,IF(COUNTIF(L45,"*町*"),FIND("町",$L45),100))</f>
        <v>100</v>
      </c>
      <c r="H45" s="8">
        <f>IF(COUNTIF($L45,"*東村山*"),100,IF(COUNTIF(L45,"*武蔵村山*"),100,IF(COUNTIF(L45,"*羽村市*"),100,IF(COUNTIF(L45,"*村*"),FIND("村",$L45,2),100))))</f>
        <v>100</v>
      </c>
      <c r="I45" s="37" t="s">
        <v>2787</v>
      </c>
      <c r="J45" s="37" t="s">
        <v>2837</v>
      </c>
      <c r="K45" s="37" t="s">
        <v>2749</v>
      </c>
      <c r="L45" s="37" t="s">
        <v>2838</v>
      </c>
      <c r="M45" s="37" t="s">
        <v>2839</v>
      </c>
      <c r="N45" s="37" t="s">
        <v>35</v>
      </c>
      <c r="O45" s="34">
        <v>46934</v>
      </c>
    </row>
    <row r="46" spans="1:15" x14ac:dyDescent="0.15">
      <c r="A46" s="3">
        <f t="shared" si="0"/>
        <v>45</v>
      </c>
      <c r="B46" s="7">
        <f>VLOOKUP(C46,区市町村番号!$B$3:$C$64,2,FALSE)</f>
        <v>4</v>
      </c>
      <c r="C46" s="8" t="str">
        <f>IF(D46="区",LEFT(L46,FIND("区",L46)),IF(D46="市",LEFT(L46,FIND("市",L46)),IF(D46="町",LEFT(L46,FIND("町",L46)),IF(D46="村",LEFT(L46,FIND("村",L46)),"エラー"))))</f>
        <v>新宿区</v>
      </c>
      <c r="D46" s="8" t="str">
        <f>IF(AND(E46&lt;F46,E46&lt;G46,E46&lt;H46),"区",IF(AND(F46&lt;G46,F46&lt;H46),"市",IF(G46&lt;H46,"町","村")))</f>
        <v>区</v>
      </c>
      <c r="E46" s="8">
        <f>IF(COUNTIF($L46,"*区*"),FIND("区",$L46,2),100)</f>
        <v>3</v>
      </c>
      <c r="F46" s="8">
        <f>IF(COUNTIF($L46,"*市*"),FIND("市",$L46,2),100)</f>
        <v>100</v>
      </c>
      <c r="G46" s="8">
        <f>IF(COUNTIF($L46,"*町田市*"),100,IF(COUNTIF(L46,"*町*"),FIND("町",$L46),100))</f>
        <v>100</v>
      </c>
      <c r="H46" s="8">
        <f>IF(COUNTIF($L46,"*東村山*"),100,IF(COUNTIF(L46,"*武蔵村山*"),100,IF(COUNTIF(L46,"*羽村市*"),100,IF(COUNTIF(L46,"*村*"),FIND("村",$L46,2),100))))</f>
        <v>100</v>
      </c>
      <c r="I46" s="37" t="s">
        <v>3262</v>
      </c>
      <c r="J46" s="37" t="s">
        <v>3451</v>
      </c>
      <c r="K46" s="37" t="s">
        <v>388</v>
      </c>
      <c r="L46" s="37" t="s">
        <v>3452</v>
      </c>
      <c r="M46" s="37" t="s">
        <v>3453</v>
      </c>
      <c r="N46" s="37" t="s">
        <v>3454</v>
      </c>
      <c r="O46" s="34">
        <v>47452</v>
      </c>
    </row>
    <row r="47" spans="1:15" x14ac:dyDescent="0.15">
      <c r="A47" s="3">
        <f t="shared" si="0"/>
        <v>46</v>
      </c>
      <c r="B47" s="7">
        <f>VLOOKUP(C47,区市町村番号!$B$3:$C$64,2,FALSE)</f>
        <v>4</v>
      </c>
      <c r="C47" s="8" t="str">
        <f>IF(D47="区",LEFT(L47,FIND("区",L47)),IF(D47="市",LEFT(L47,FIND("市",L47)),IF(D47="町",LEFT(L47,FIND("町",L47)),IF(D47="村",LEFT(L47,FIND("村",L47)),"エラー"))))</f>
        <v>新宿区</v>
      </c>
      <c r="D47" s="8" t="str">
        <f>IF(AND(E47&lt;F47,E47&lt;G47,E47&lt;H47),"区",IF(AND(F47&lt;G47,F47&lt;H47),"市",IF(G47&lt;H47,"町","村")))</f>
        <v>区</v>
      </c>
      <c r="E47" s="8">
        <f>IF(COUNTIF($L47,"*区*"),FIND("区",$L47,2),100)</f>
        <v>3</v>
      </c>
      <c r="F47" s="8">
        <f>IF(COUNTIF($L47,"*市*"),FIND("市",$L47,2),100)</f>
        <v>100</v>
      </c>
      <c r="G47" s="8">
        <f>IF(COUNTIF($L47,"*町田市*"),100,IF(COUNTIF(L47,"*町*"),FIND("町",$L47),100))</f>
        <v>6</v>
      </c>
      <c r="H47" s="8">
        <f>IF(COUNTIF($L47,"*東村山*"),100,IF(COUNTIF(L47,"*武蔵村山*"),100,IF(COUNTIF(L47,"*羽村市*"),100,IF(COUNTIF(L47,"*村*"),FIND("村",$L47,2),100))))</f>
        <v>100</v>
      </c>
      <c r="I47" s="37" t="s">
        <v>2957</v>
      </c>
      <c r="J47" s="37" t="s">
        <v>2996</v>
      </c>
      <c r="K47" s="37" t="s">
        <v>2997</v>
      </c>
      <c r="L47" s="37" t="s">
        <v>2998</v>
      </c>
      <c r="M47" s="37" t="s">
        <v>2999</v>
      </c>
      <c r="N47" s="37" t="s">
        <v>3000</v>
      </c>
      <c r="O47" s="34">
        <v>47238</v>
      </c>
    </row>
    <row r="48" spans="1:15" x14ac:dyDescent="0.15">
      <c r="A48" s="3">
        <f t="shared" si="0"/>
        <v>47</v>
      </c>
      <c r="B48" s="7">
        <f>VLOOKUP(C48,区市町村番号!$B$3:$C$64,2,FALSE)</f>
        <v>4</v>
      </c>
      <c r="C48" s="8" t="str">
        <f>IF(D48="区",LEFT(L48,FIND("区",L48)),IF(D48="市",LEFT(L48,FIND("市",L48)),IF(D48="町",LEFT(L48,FIND("町",L48)),IF(D48="村",LEFT(L48,FIND("村",L48)),"エラー"))))</f>
        <v>新宿区</v>
      </c>
      <c r="D48" s="8" t="str">
        <f>IF(AND(E48&lt;F48,E48&lt;G48,E48&lt;H48),"区",IF(AND(F48&lt;G48,F48&lt;H48),"市",IF(G48&lt;H48,"町","村")))</f>
        <v>区</v>
      </c>
      <c r="E48" s="8">
        <f>IF(COUNTIF($L48,"*区*"),FIND("区",$L48,2),100)</f>
        <v>3</v>
      </c>
      <c r="F48" s="8">
        <f>IF(COUNTIF($L48,"*市*"),FIND("市",$L48,2),100)</f>
        <v>100</v>
      </c>
      <c r="G48" s="8">
        <f>IF(COUNTIF($L48,"*町田市*"),100,IF(COUNTIF(L48,"*町*"),FIND("町",$L48),100))</f>
        <v>100</v>
      </c>
      <c r="H48" s="8">
        <f>IF(COUNTIF($L48,"*東村山*"),100,IF(COUNTIF(L48,"*武蔵村山*"),100,IF(COUNTIF(L48,"*羽村市*"),100,IF(COUNTIF(L48,"*村*"),FIND("村",$L48,2),100))))</f>
        <v>100</v>
      </c>
      <c r="I48" s="37" t="s">
        <v>1467</v>
      </c>
      <c r="J48" s="37" t="s">
        <v>222</v>
      </c>
      <c r="K48" s="37" t="s">
        <v>445</v>
      </c>
      <c r="L48" s="37" t="s">
        <v>285</v>
      </c>
      <c r="M48" s="37" t="s">
        <v>80</v>
      </c>
      <c r="N48" s="37" t="s">
        <v>3</v>
      </c>
      <c r="O48" s="34">
        <v>46752</v>
      </c>
    </row>
    <row r="49" spans="1:15" x14ac:dyDescent="0.15">
      <c r="A49" s="3">
        <f t="shared" si="0"/>
        <v>48</v>
      </c>
      <c r="B49" s="7">
        <f>VLOOKUP(C49,区市町村番号!$B$3:$C$64,2,FALSE)</f>
        <v>5</v>
      </c>
      <c r="C49" s="8" t="str">
        <f>IF(D49="区",LEFT(L49,FIND("区",L49)),IF(D49="市",LEFT(L49,FIND("市",L49)),IF(D49="町",LEFT(L49,FIND("町",L49)),IF(D49="村",LEFT(L49,FIND("村",L49)),"エラー"))))</f>
        <v>文京区</v>
      </c>
      <c r="D49" s="8" t="str">
        <f>IF(AND(E49&lt;F49,E49&lt;G49,E49&lt;H49),"区",IF(AND(F49&lt;G49,F49&lt;H49),"市",IF(G49&lt;H49,"町","村")))</f>
        <v>区</v>
      </c>
      <c r="E49" s="8">
        <f>IF(COUNTIF($L49,"*区*"),FIND("区",$L49,2),100)</f>
        <v>3</v>
      </c>
      <c r="F49" s="8">
        <f>IF(COUNTIF($L49,"*市*"),FIND("市",$L49,2),100)</f>
        <v>100</v>
      </c>
      <c r="G49" s="8">
        <f>IF(COUNTIF($L49,"*町田市*"),100,IF(COUNTIF(L49,"*町*"),FIND("町",$L49),100))</f>
        <v>100</v>
      </c>
      <c r="H49" s="8">
        <f>IF(COUNTIF($L49,"*東村山*"),100,IF(COUNTIF(L49,"*武蔵村山*"),100,IF(COUNTIF(L49,"*羽村市*"),100,IF(COUNTIF(L49,"*村*"),FIND("村",$L49,2),100))))</f>
        <v>100</v>
      </c>
      <c r="I49" s="37" t="s">
        <v>1220</v>
      </c>
      <c r="J49" s="37" t="s">
        <v>844</v>
      </c>
      <c r="K49" s="37" t="s">
        <v>562</v>
      </c>
      <c r="L49" s="37" t="s">
        <v>845</v>
      </c>
      <c r="M49" s="37" t="s">
        <v>846</v>
      </c>
      <c r="N49" s="37" t="s">
        <v>2600</v>
      </c>
      <c r="O49" s="34">
        <v>46112</v>
      </c>
    </row>
    <row r="50" spans="1:15" x14ac:dyDescent="0.15">
      <c r="A50" s="3">
        <f t="shared" si="0"/>
        <v>49</v>
      </c>
      <c r="B50" s="7">
        <f>VLOOKUP(C50,区市町村番号!$B$3:$C$64,2,FALSE)</f>
        <v>5</v>
      </c>
      <c r="C50" s="8" t="str">
        <f>IF(D50="区",LEFT(L50,FIND("区",L50)),IF(D50="市",LEFT(L50,FIND("市",L50)),IF(D50="町",LEFT(L50,FIND("町",L50)),IF(D50="村",LEFT(L50,FIND("村",L50)),"エラー"))))</f>
        <v>文京区</v>
      </c>
      <c r="D50" s="8" t="str">
        <f>IF(AND(E50&lt;F50,E50&lt;G50,E50&lt;H50),"区",IF(AND(F50&lt;G50,F50&lt;H50),"市",IF(G50&lt;H50,"町","村")))</f>
        <v>区</v>
      </c>
      <c r="E50" s="8">
        <f>IF(COUNTIF($L50,"*区*"),FIND("区",$L50,2),100)</f>
        <v>3</v>
      </c>
      <c r="F50" s="8">
        <f>IF(COUNTIF($L50,"*市*"),FIND("市",$L50,2),100)</f>
        <v>100</v>
      </c>
      <c r="G50" s="8">
        <f>IF(COUNTIF($L50,"*町田市*"),100,IF(COUNTIF(L50,"*町*"),FIND("町",$L50),100))</f>
        <v>100</v>
      </c>
      <c r="H50" s="8">
        <f>IF(COUNTIF($L50,"*東村山*"),100,IF(COUNTIF(L50,"*武蔵村山*"),100,IF(COUNTIF(L50,"*羽村市*"),100,IF(COUNTIF(L50,"*村*"),FIND("村",$L50,2),100))))</f>
        <v>100</v>
      </c>
      <c r="I50" s="37" t="s">
        <v>1038</v>
      </c>
      <c r="J50" s="37" t="s">
        <v>1571</v>
      </c>
      <c r="K50" s="37" t="s">
        <v>455</v>
      </c>
      <c r="L50" s="37" t="s">
        <v>1963</v>
      </c>
      <c r="M50" s="37" t="s">
        <v>2320</v>
      </c>
      <c r="N50" s="37" t="s">
        <v>3</v>
      </c>
      <c r="O50" s="34">
        <v>45961</v>
      </c>
    </row>
    <row r="51" spans="1:15" x14ac:dyDescent="0.15">
      <c r="A51" s="3">
        <f t="shared" si="0"/>
        <v>50</v>
      </c>
      <c r="B51" s="7">
        <f>VLOOKUP(C51,区市町村番号!$B$3:$C$64,2,FALSE)</f>
        <v>5</v>
      </c>
      <c r="C51" s="8" t="str">
        <f>IF(D51="区",LEFT(L51,FIND("区",L51)),IF(D51="市",LEFT(L51,FIND("市",L51)),IF(D51="町",LEFT(L51,FIND("町",L51)),IF(D51="村",LEFT(L51,FIND("村",L51)),"エラー"))))</f>
        <v>文京区</v>
      </c>
      <c r="D51" s="8" t="str">
        <f>IF(AND(E51&lt;F51,E51&lt;G51,E51&lt;H51),"区",IF(AND(F51&lt;G51,F51&lt;H51),"市",IF(G51&lt;H51,"町","村")))</f>
        <v>区</v>
      </c>
      <c r="E51" s="8">
        <f>IF(COUNTIF($L51,"*区*"),FIND("区",$L51,2),100)</f>
        <v>3</v>
      </c>
      <c r="F51" s="8">
        <f>IF(COUNTIF($L51,"*市*"),FIND("市",$L51,2),100)</f>
        <v>100</v>
      </c>
      <c r="G51" s="8">
        <f>IF(COUNTIF($L51,"*町田市*"),100,IF(COUNTIF(L51,"*町*"),FIND("町",$L51),100))</f>
        <v>100</v>
      </c>
      <c r="H51" s="8">
        <f>IF(COUNTIF($L51,"*東村山*"),100,IF(COUNTIF(L51,"*武蔵村山*"),100,IF(COUNTIF(L51,"*羽村市*"),100,IF(COUNTIF(L51,"*村*"),FIND("村",$L51,2),100))))</f>
        <v>100</v>
      </c>
      <c r="I51" s="37" t="s">
        <v>1418</v>
      </c>
      <c r="J51" s="37" t="s">
        <v>1798</v>
      </c>
      <c r="K51" s="37" t="s">
        <v>1863</v>
      </c>
      <c r="L51" s="37" t="s">
        <v>2190</v>
      </c>
      <c r="M51" s="37" t="s">
        <v>2548</v>
      </c>
      <c r="N51" s="37" t="s">
        <v>3</v>
      </c>
      <c r="O51" s="34">
        <v>46295</v>
      </c>
    </row>
    <row r="52" spans="1:15" x14ac:dyDescent="0.15">
      <c r="A52" s="3">
        <f t="shared" si="0"/>
        <v>51</v>
      </c>
      <c r="B52" s="7">
        <f>VLOOKUP(C52,区市町村番号!$B$3:$C$64,2,FALSE)</f>
        <v>5</v>
      </c>
      <c r="C52" s="8" t="str">
        <f>IF(D52="区",LEFT(L52,FIND("区",L52)),IF(D52="市",LEFT(L52,FIND("市",L52)),IF(D52="町",LEFT(L52,FIND("町",L52)),IF(D52="村",LEFT(L52,FIND("村",L52)),"エラー"))))</f>
        <v>文京区</v>
      </c>
      <c r="D52" s="8" t="str">
        <f>IF(AND(E52&lt;F52,E52&lt;G52,E52&lt;H52),"区",IF(AND(F52&lt;G52,F52&lt;H52),"市",IF(G52&lt;H52,"町","村")))</f>
        <v>区</v>
      </c>
      <c r="E52" s="8">
        <f>IF(COUNTIF($L52,"*区*"),FIND("区",$L52,2),100)</f>
        <v>3</v>
      </c>
      <c r="F52" s="8">
        <f>IF(COUNTIF($L52,"*市*"),FIND("市",$L52,2),100)</f>
        <v>100</v>
      </c>
      <c r="G52" s="8">
        <f>IF(COUNTIF($L52,"*町田市*"),100,IF(COUNTIF(L52,"*町*"),FIND("町",$L52),100))</f>
        <v>100</v>
      </c>
      <c r="H52" s="8">
        <f>IF(COUNTIF($L52,"*東村山*"),100,IF(COUNTIF(L52,"*武蔵村山*"),100,IF(COUNTIF(L52,"*羽村市*"),100,IF(COUNTIF(L52,"*村*"),FIND("村",$L52,2),100))))</f>
        <v>100</v>
      </c>
      <c r="I52" s="37" t="s">
        <v>1273</v>
      </c>
      <c r="J52" s="37" t="s">
        <v>1723</v>
      </c>
      <c r="K52" s="37" t="s">
        <v>462</v>
      </c>
      <c r="L52" s="37" t="s">
        <v>2110</v>
      </c>
      <c r="M52" s="37" t="s">
        <v>2476</v>
      </c>
      <c r="N52" s="37" t="s">
        <v>3</v>
      </c>
      <c r="O52" s="34">
        <v>46446</v>
      </c>
    </row>
    <row r="53" spans="1:15" x14ac:dyDescent="0.15">
      <c r="A53" s="3">
        <f t="shared" si="0"/>
        <v>52</v>
      </c>
      <c r="B53" s="7">
        <f>VLOOKUP(C53,区市町村番号!$B$3:$C$64,2,FALSE)</f>
        <v>5</v>
      </c>
      <c r="C53" s="8" t="str">
        <f>IF(D53="区",LEFT(L53,FIND("区",L53)),IF(D53="市",LEFT(L53,FIND("市",L53)),IF(D53="町",LEFT(L53,FIND("町",L53)),IF(D53="村",LEFT(L53,FIND("村",L53)),"エラー"))))</f>
        <v>文京区</v>
      </c>
      <c r="D53" s="8" t="str">
        <f>IF(AND(E53&lt;F53,E53&lt;G53,E53&lt;H53),"区",IF(AND(F53&lt;G53,F53&lt;H53),"市",IF(G53&lt;H53,"町","村")))</f>
        <v>区</v>
      </c>
      <c r="E53" s="8">
        <f>IF(COUNTIF($L53,"*区*"),FIND("区",$L53,2),100)</f>
        <v>3</v>
      </c>
      <c r="F53" s="8">
        <f>IF(COUNTIF($L53,"*市*"),FIND("市",$L53,2),100)</f>
        <v>100</v>
      </c>
      <c r="G53" s="8">
        <f>IF(COUNTIF($L53,"*町田市*"),100,IF(COUNTIF(L53,"*町*"),FIND("町",$L53),100))</f>
        <v>100</v>
      </c>
      <c r="H53" s="8">
        <f>IF(COUNTIF($L53,"*東村山*"),100,IF(COUNTIF(L53,"*武蔵村山*"),100,IF(COUNTIF(L53,"*羽村市*"),100,IF(COUNTIF(L53,"*村*"),FIND("村",$L53,2),100))))</f>
        <v>100</v>
      </c>
      <c r="I53" s="37" t="s">
        <v>926</v>
      </c>
      <c r="J53" s="37" t="s">
        <v>1507</v>
      </c>
      <c r="K53" s="37" t="s">
        <v>649</v>
      </c>
      <c r="L53" s="37" t="s">
        <v>1898</v>
      </c>
      <c r="M53" s="37" t="s">
        <v>2252</v>
      </c>
      <c r="N53" s="37" t="s">
        <v>3</v>
      </c>
      <c r="O53" s="34">
        <v>45930</v>
      </c>
    </row>
    <row r="54" spans="1:15" x14ac:dyDescent="0.15">
      <c r="A54" s="3">
        <f t="shared" si="0"/>
        <v>53</v>
      </c>
      <c r="B54" s="7">
        <f>VLOOKUP(C54,区市町村番号!$B$3:$C$64,2,FALSE)</f>
        <v>5</v>
      </c>
      <c r="C54" s="8" t="str">
        <f>IF(D54="区",LEFT(L54,FIND("区",L54)),IF(D54="市",LEFT(L54,FIND("市",L54)),IF(D54="町",LEFT(L54,FIND("町",L54)),IF(D54="村",LEFT(L54,FIND("村",L54)),"エラー"))))</f>
        <v>文京区</v>
      </c>
      <c r="D54" s="8" t="str">
        <f>IF(AND(E54&lt;F54,E54&lt;G54,E54&lt;H54),"区",IF(AND(F54&lt;G54,F54&lt;H54),"市",IF(G54&lt;H54,"町","村")))</f>
        <v>区</v>
      </c>
      <c r="E54" s="8">
        <f>IF(COUNTIF($L54,"*区*"),FIND("区",$L54,2),100)</f>
        <v>3</v>
      </c>
      <c r="F54" s="8">
        <f>IF(COUNTIF($L54,"*市*"),FIND("市",$L54,2),100)</f>
        <v>100</v>
      </c>
      <c r="G54" s="8">
        <f>IF(COUNTIF($L54,"*町田市*"),100,IF(COUNTIF(L54,"*町*"),FIND("町",$L54),100))</f>
        <v>100</v>
      </c>
      <c r="H54" s="8">
        <f>IF(COUNTIF($L54,"*東村山*"),100,IF(COUNTIF(L54,"*武蔵村山*"),100,IF(COUNTIF(L54,"*羽村市*"),100,IF(COUNTIF(L54,"*村*"),FIND("村",$L54,2),100))))</f>
        <v>100</v>
      </c>
      <c r="I54" s="37" t="s">
        <v>1156</v>
      </c>
      <c r="J54" s="37" t="s">
        <v>1647</v>
      </c>
      <c r="K54" s="37" t="s">
        <v>455</v>
      </c>
      <c r="L54" s="37" t="s">
        <v>2034</v>
      </c>
      <c r="M54" s="37" t="s">
        <v>2402</v>
      </c>
      <c r="N54" s="37" t="s">
        <v>14</v>
      </c>
      <c r="O54" s="34">
        <v>45869</v>
      </c>
    </row>
    <row r="55" spans="1:15" x14ac:dyDescent="0.15">
      <c r="A55" s="3">
        <f t="shared" si="0"/>
        <v>54</v>
      </c>
      <c r="B55" s="7">
        <f>VLOOKUP(C55,区市町村番号!$B$3:$C$64,2,FALSE)</f>
        <v>5</v>
      </c>
      <c r="C55" s="8" t="str">
        <f>IF(D55="区",LEFT(L55,FIND("区",L55)),IF(D55="市",LEFT(L55,FIND("市",L55)),IF(D55="町",LEFT(L55,FIND("町",L55)),IF(D55="村",LEFT(L55,FIND("村",L55)),"エラー"))))</f>
        <v>文京区</v>
      </c>
      <c r="D55" s="8" t="str">
        <f>IF(AND(E55&lt;F55,E55&lt;G55,E55&lt;H55),"区",IF(AND(F55&lt;G55,F55&lt;H55),"市",IF(G55&lt;H55,"町","村")))</f>
        <v>区</v>
      </c>
      <c r="E55" s="8">
        <f>IF(COUNTIF($L55,"*区*"),FIND("区",$L55,2),100)</f>
        <v>3</v>
      </c>
      <c r="F55" s="8">
        <f>IF(COUNTIF($L55,"*市*"),FIND("市",$L55,2),100)</f>
        <v>100</v>
      </c>
      <c r="G55" s="8">
        <f>IF(COUNTIF($L55,"*町田市*"),100,IF(COUNTIF(L55,"*町*"),FIND("町",$L55),100))</f>
        <v>100</v>
      </c>
      <c r="H55" s="8">
        <f>IF(COUNTIF($L55,"*東村山*"),100,IF(COUNTIF(L55,"*武蔵村山*"),100,IF(COUNTIF(L55,"*羽村市*"),100,IF(COUNTIF(L55,"*村*"),FIND("村",$L55,2),100))))</f>
        <v>100</v>
      </c>
      <c r="I55" s="37" t="s">
        <v>1304</v>
      </c>
      <c r="J55" s="37" t="s">
        <v>221</v>
      </c>
      <c r="K55" s="37" t="s">
        <v>378</v>
      </c>
      <c r="L55" s="37" t="s">
        <v>284</v>
      </c>
      <c r="M55" s="37" t="s">
        <v>84</v>
      </c>
      <c r="N55" s="37" t="s">
        <v>359</v>
      </c>
      <c r="O55" s="34">
        <v>46568</v>
      </c>
    </row>
    <row r="56" spans="1:15" ht="27" x14ac:dyDescent="0.15">
      <c r="A56" s="3">
        <f t="shared" si="0"/>
        <v>55</v>
      </c>
      <c r="B56" s="7">
        <f>VLOOKUP(C56,区市町村番号!$B$3:$C$64,2,FALSE)</f>
        <v>5</v>
      </c>
      <c r="C56" s="8" t="str">
        <f>IF(D56="区",LEFT(L56,FIND("区",L56)),IF(D56="市",LEFT(L56,FIND("市",L56)),IF(D56="町",LEFT(L56,FIND("町",L56)),IF(D56="村",LEFT(L56,FIND("村",L56)),"エラー"))))</f>
        <v>文京区</v>
      </c>
      <c r="D56" s="8" t="str">
        <f>IF(AND(E56&lt;F56,E56&lt;G56,E56&lt;H56),"区",IF(AND(F56&lt;G56,F56&lt;H56),"市",IF(G56&lt;H56,"町","村")))</f>
        <v>区</v>
      </c>
      <c r="E56" s="8">
        <f>IF(COUNTIF($L56,"*区*"),FIND("区",$L56,2),100)</f>
        <v>3</v>
      </c>
      <c r="F56" s="8">
        <f>IF(COUNTIF($L56,"*市*"),FIND("市",$L56,2),100)</f>
        <v>100</v>
      </c>
      <c r="G56" s="8">
        <f>IF(COUNTIF($L56,"*町田市*"),100,IF(COUNTIF(L56,"*町*"),FIND("町",$L56),100))</f>
        <v>100</v>
      </c>
      <c r="H56" s="8">
        <f>IF(COUNTIF($L56,"*東村山*"),100,IF(COUNTIF(L56,"*武蔵村山*"),100,IF(COUNTIF(L56,"*羽村市*"),100,IF(COUNTIF(L56,"*村*"),FIND("村",$L56,2),100))))</f>
        <v>100</v>
      </c>
      <c r="I56" s="37" t="s">
        <v>1388</v>
      </c>
      <c r="J56" s="37" t="s">
        <v>3019</v>
      </c>
      <c r="K56" s="37" t="s">
        <v>3020</v>
      </c>
      <c r="L56" s="37" t="s">
        <v>3021</v>
      </c>
      <c r="M56" s="37" t="s">
        <v>3022</v>
      </c>
      <c r="N56" s="37" t="s">
        <v>15</v>
      </c>
      <c r="O56" s="34">
        <v>46112</v>
      </c>
    </row>
    <row r="57" spans="1:15" ht="15" customHeight="1" x14ac:dyDescent="0.15">
      <c r="A57" s="3">
        <f t="shared" si="0"/>
        <v>56</v>
      </c>
      <c r="B57" s="7">
        <f>VLOOKUP(C57,区市町村番号!$B$3:$C$64,2,FALSE)</f>
        <v>5</v>
      </c>
      <c r="C57" s="8" t="str">
        <f>IF(D57="区",LEFT(L57,FIND("区",L57)),IF(D57="市",LEFT(L57,FIND("市",L57)),IF(D57="町",LEFT(L57,FIND("町",L57)),IF(D57="村",LEFT(L57,FIND("村",L57)),"エラー"))))</f>
        <v>文京区</v>
      </c>
      <c r="D57" s="8" t="str">
        <f>IF(AND(E57&lt;F57,E57&lt;G57,E57&lt;H57),"区",IF(AND(F57&lt;G57,F57&lt;H57),"市",IF(G57&lt;H57,"町","村")))</f>
        <v>区</v>
      </c>
      <c r="E57" s="8">
        <f>IF(COUNTIF($L57,"*区*"),FIND("区",$L57,2),100)</f>
        <v>3</v>
      </c>
      <c r="F57" s="8">
        <f>IF(COUNTIF($L57,"*市*"),FIND("市",$L57,2),100)</f>
        <v>100</v>
      </c>
      <c r="G57" s="8">
        <f>IF(COUNTIF($L57,"*町田市*"),100,IF(COUNTIF(L57,"*町*"),FIND("町",$L57),100))</f>
        <v>100</v>
      </c>
      <c r="H57" s="8">
        <f>IF(COUNTIF($L57,"*東村山*"),100,IF(COUNTIF(L57,"*武蔵村山*"),100,IF(COUNTIF(L57,"*羽村市*"),100,IF(COUNTIF(L57,"*村*"),FIND("村",$L57,2),100))))</f>
        <v>100</v>
      </c>
      <c r="I57" s="37" t="s">
        <v>1346</v>
      </c>
      <c r="J57" s="37" t="s">
        <v>219</v>
      </c>
      <c r="K57" s="37" t="s">
        <v>374</v>
      </c>
      <c r="L57" s="37" t="s">
        <v>82</v>
      </c>
      <c r="M57" s="37" t="s">
        <v>2515</v>
      </c>
      <c r="N57" s="37" t="s">
        <v>2</v>
      </c>
      <c r="O57" s="34">
        <v>47330</v>
      </c>
    </row>
    <row r="58" spans="1:15" x14ac:dyDescent="0.15">
      <c r="A58" s="3">
        <f t="shared" si="0"/>
        <v>57</v>
      </c>
      <c r="B58" s="7">
        <f>VLOOKUP(C58,区市町村番号!$B$3:$C$64,2,FALSE)</f>
        <v>5</v>
      </c>
      <c r="C58" s="8" t="str">
        <f>IF(D58="区",LEFT(L58,FIND("区",L58)),IF(D58="市",LEFT(L58,FIND("市",L58)),IF(D58="町",LEFT(L58,FIND("町",L58)),IF(D58="村",LEFT(L58,FIND("村",L58)),"エラー"))))</f>
        <v>文京区</v>
      </c>
      <c r="D58" s="8" t="str">
        <f>IF(AND(E58&lt;F58,E58&lt;G58,E58&lt;H58),"区",IF(AND(F58&lt;G58,F58&lt;H58),"市",IF(G58&lt;H58,"町","村")))</f>
        <v>区</v>
      </c>
      <c r="E58" s="8">
        <f>IF(COUNTIF($L58,"*区*"),FIND("区",$L58,2),100)</f>
        <v>3</v>
      </c>
      <c r="F58" s="8">
        <f>IF(COUNTIF($L58,"*市*"),FIND("市",$L58,2),100)</f>
        <v>100</v>
      </c>
      <c r="G58" s="8">
        <f>IF(COUNTIF($L58,"*町田市*"),100,IF(COUNTIF(L58,"*町*"),FIND("町",$L58),100))</f>
        <v>100</v>
      </c>
      <c r="H58" s="8">
        <f>IF(COUNTIF($L58,"*東村山*"),100,IF(COUNTIF(L58,"*武蔵村山*"),100,IF(COUNTIF(L58,"*羽村市*"),100,IF(COUNTIF(L58,"*村*"),FIND("村",$L58,2),100))))</f>
        <v>100</v>
      </c>
      <c r="I58" s="37" t="s">
        <v>3290</v>
      </c>
      <c r="J58" s="37" t="s">
        <v>219</v>
      </c>
      <c r="K58" s="37" t="s">
        <v>374</v>
      </c>
      <c r="L58" s="37" t="s">
        <v>82</v>
      </c>
      <c r="M58" s="37" t="s">
        <v>3520</v>
      </c>
      <c r="N58" s="37" t="s">
        <v>350</v>
      </c>
      <c r="O58" s="34">
        <v>47573</v>
      </c>
    </row>
    <row r="59" spans="1:15" x14ac:dyDescent="0.15">
      <c r="A59" s="3">
        <f t="shared" si="0"/>
        <v>58</v>
      </c>
      <c r="B59" s="7">
        <f>VLOOKUP(C59,区市町村番号!$B$3:$C$64,2,FALSE)</f>
        <v>5</v>
      </c>
      <c r="C59" s="8" t="str">
        <f>IF(D59="区",LEFT(L59,FIND("区",L59)),IF(D59="市",LEFT(L59,FIND("市",L59)),IF(D59="町",LEFT(L59,FIND("町",L59)),IF(D59="村",LEFT(L59,FIND("村",L59)),"エラー"))))</f>
        <v>文京区</v>
      </c>
      <c r="D59" s="8" t="str">
        <f>IF(AND(E59&lt;F59,E59&lt;G59,E59&lt;H59),"区",IF(AND(F59&lt;G59,F59&lt;H59),"市",IF(G59&lt;H59,"町","村")))</f>
        <v>区</v>
      </c>
      <c r="E59" s="8">
        <f>IF(COUNTIF($L59,"*区*"),FIND("区",$L59,2),100)</f>
        <v>3</v>
      </c>
      <c r="F59" s="8">
        <f>IF(COUNTIF($L59,"*市*"),FIND("市",$L59,2),100)</f>
        <v>100</v>
      </c>
      <c r="G59" s="8">
        <f>IF(COUNTIF($L59,"*町田市*"),100,IF(COUNTIF(L59,"*町*"),FIND("町",$L59),100))</f>
        <v>100</v>
      </c>
      <c r="H59" s="8">
        <f>IF(COUNTIF($L59,"*東村山*"),100,IF(COUNTIF(L59,"*武蔵村山*"),100,IF(COUNTIF(L59,"*羽村市*"),100,IF(COUNTIF(L59,"*村*"),FIND("村",$L59,2),100))))</f>
        <v>100</v>
      </c>
      <c r="I59" s="37" t="s">
        <v>3289</v>
      </c>
      <c r="J59" s="37" t="s">
        <v>219</v>
      </c>
      <c r="K59" s="37" t="s">
        <v>374</v>
      </c>
      <c r="L59" s="37" t="s">
        <v>82</v>
      </c>
      <c r="M59" s="37" t="s">
        <v>3520</v>
      </c>
      <c r="N59" s="37" t="s">
        <v>350</v>
      </c>
      <c r="O59" s="34">
        <v>47573</v>
      </c>
    </row>
    <row r="60" spans="1:15" x14ac:dyDescent="0.15">
      <c r="A60" s="3">
        <f t="shared" si="0"/>
        <v>59</v>
      </c>
      <c r="B60" s="7">
        <f>VLOOKUP(C60,区市町村番号!$B$3:$C$64,2,FALSE)</f>
        <v>5</v>
      </c>
      <c r="C60" s="8" t="str">
        <f>IF(D60="区",LEFT(L60,FIND("区",L60)),IF(D60="市",LEFT(L60,FIND("市",L60)),IF(D60="町",LEFT(L60,FIND("町",L60)),IF(D60="村",LEFT(L60,FIND("村",L60)),"エラー"))))</f>
        <v>文京区</v>
      </c>
      <c r="D60" s="8" t="str">
        <f>IF(AND(E60&lt;F60,E60&lt;G60,E60&lt;H60),"区",IF(AND(F60&lt;G60,F60&lt;H60),"市",IF(G60&lt;H60,"町","村")))</f>
        <v>区</v>
      </c>
      <c r="E60" s="8">
        <f>IF(COUNTIF($L60,"*区*"),FIND("区",$L60,2),100)</f>
        <v>3</v>
      </c>
      <c r="F60" s="8">
        <f>IF(COUNTIF($L60,"*市*"),FIND("市",$L60,2),100)</f>
        <v>100</v>
      </c>
      <c r="G60" s="8">
        <f>IF(COUNTIF($L60,"*町田市*"),100,IF(COUNTIF(L60,"*町*"),FIND("町",$L60),100))</f>
        <v>100</v>
      </c>
      <c r="H60" s="8">
        <f>IF(COUNTIF($L60,"*東村山*"),100,IF(COUNTIF(L60,"*武蔵村山*"),100,IF(COUNTIF(L60,"*羽村市*"),100,IF(COUNTIF(L60,"*村*"),FIND("村",$L60,2),100))))</f>
        <v>100</v>
      </c>
      <c r="I60" s="37" t="s">
        <v>1390</v>
      </c>
      <c r="J60" s="37" t="s">
        <v>1784</v>
      </c>
      <c r="K60" s="37" t="s">
        <v>455</v>
      </c>
      <c r="L60" s="37" t="s">
        <v>2175</v>
      </c>
      <c r="M60" s="37" t="s">
        <v>2535</v>
      </c>
      <c r="N60" s="37" t="s">
        <v>3</v>
      </c>
      <c r="O60" s="34">
        <v>46142</v>
      </c>
    </row>
    <row r="61" spans="1:15" x14ac:dyDescent="0.15">
      <c r="A61" s="3">
        <f t="shared" si="0"/>
        <v>60</v>
      </c>
      <c r="B61" s="7">
        <f>VLOOKUP(C61,区市町村番号!$B$3:$C$64,2,FALSE)</f>
        <v>5</v>
      </c>
      <c r="C61" s="8" t="str">
        <f>IF(D61="区",LEFT(L61,FIND("区",L61)),IF(D61="市",LEFT(L61,FIND("市",L61)),IF(D61="町",LEFT(L61,FIND("町",L61)),IF(D61="村",LEFT(L61,FIND("村",L61)),"エラー"))))</f>
        <v>文京区</v>
      </c>
      <c r="D61" s="8" t="str">
        <f>IF(AND(E61&lt;F61,E61&lt;G61,E61&lt;H61),"区",IF(AND(F61&lt;G61,F61&lt;H61),"市",IF(G61&lt;H61,"町","村")))</f>
        <v>区</v>
      </c>
      <c r="E61" s="8">
        <f>IF(COUNTIF($L61,"*区*"),FIND("区",$L61,2),100)</f>
        <v>3</v>
      </c>
      <c r="F61" s="8">
        <f>IF(COUNTIF($L61,"*市*"),FIND("市",$L61,2),100)</f>
        <v>100</v>
      </c>
      <c r="G61" s="8">
        <f>IF(COUNTIF($L61,"*町田市*"),100,IF(COUNTIF(L61,"*町*"),FIND("町",$L61),100))</f>
        <v>100</v>
      </c>
      <c r="H61" s="8">
        <f>IF(COUNTIF($L61,"*東村山*"),100,IF(COUNTIF(L61,"*武蔵村山*"),100,IF(COUNTIF(L61,"*羽村市*"),100,IF(COUNTIF(L61,"*村*"),FIND("村",$L61,2),100))))</f>
        <v>100</v>
      </c>
      <c r="I61" s="37" t="s">
        <v>1444</v>
      </c>
      <c r="J61" s="37" t="s">
        <v>1809</v>
      </c>
      <c r="K61" s="37" t="s">
        <v>562</v>
      </c>
      <c r="L61" s="37" t="s">
        <v>2201</v>
      </c>
      <c r="M61" s="37" t="s">
        <v>2556</v>
      </c>
      <c r="N61" s="37" t="s">
        <v>3</v>
      </c>
      <c r="O61" s="34">
        <v>46507</v>
      </c>
    </row>
    <row r="62" spans="1:15" x14ac:dyDescent="0.15">
      <c r="A62" s="3">
        <f t="shared" si="0"/>
        <v>61</v>
      </c>
      <c r="B62" s="7">
        <f>VLOOKUP(C62,区市町村番号!$B$3:$C$64,2,FALSE)</f>
        <v>5</v>
      </c>
      <c r="C62" s="8" t="str">
        <f>IF(D62="区",LEFT(L62,FIND("区",L62)),IF(D62="市",LEFT(L62,FIND("市",L62)),IF(D62="町",LEFT(L62,FIND("町",L62)),IF(D62="村",LEFT(L62,FIND("村",L62)),"エラー"))))</f>
        <v>文京区</v>
      </c>
      <c r="D62" s="8" t="str">
        <f>IF(AND(E62&lt;F62,E62&lt;G62,E62&lt;H62),"区",IF(AND(F62&lt;G62,F62&lt;H62),"市",IF(G62&lt;H62,"町","村")))</f>
        <v>区</v>
      </c>
      <c r="E62" s="8">
        <f>IF(COUNTIF($L62,"*区*"),FIND("区",$L62,2),100)</f>
        <v>3</v>
      </c>
      <c r="F62" s="8">
        <f>IF(COUNTIF($L62,"*市*"),FIND("市",$L62,2),100)</f>
        <v>100</v>
      </c>
      <c r="G62" s="8">
        <f>IF(COUNTIF($L62,"*町田市*"),100,IF(COUNTIF(L62,"*町*"),FIND("町",$L62),100))</f>
        <v>100</v>
      </c>
      <c r="H62" s="8">
        <f>IF(COUNTIF($L62,"*東村山*"),100,IF(COUNTIF(L62,"*武蔵村山*"),100,IF(COUNTIF(L62,"*羽村市*"),100,IF(COUNTIF(L62,"*村*"),FIND("村",$L62,2),100))))</f>
        <v>100</v>
      </c>
      <c r="I62" s="37" t="s">
        <v>1262</v>
      </c>
      <c r="J62" s="37" t="s">
        <v>267</v>
      </c>
      <c r="K62" s="37" t="s">
        <v>561</v>
      </c>
      <c r="L62" s="37" t="s">
        <v>324</v>
      </c>
      <c r="M62" s="37" t="s">
        <v>85</v>
      </c>
      <c r="N62" s="37" t="s">
        <v>3</v>
      </c>
      <c r="O62" s="34">
        <v>46387</v>
      </c>
    </row>
    <row r="63" spans="1:15" x14ac:dyDescent="0.15">
      <c r="A63" s="3">
        <f t="shared" si="0"/>
        <v>62</v>
      </c>
      <c r="B63" s="7">
        <f>VLOOKUP(C63,区市町村番号!$B$3:$C$64,2,FALSE)</f>
        <v>6</v>
      </c>
      <c r="C63" s="8" t="str">
        <f>IF(D63="区",LEFT(L63,FIND("区",L63)),IF(D63="市",LEFT(L63,FIND("市",L63)),IF(D63="町",LEFT(L63,FIND("町",L63)),IF(D63="村",LEFT(L63,FIND("村",L63)),"エラー"))))</f>
        <v>台東区</v>
      </c>
      <c r="D63" s="8" t="str">
        <f>IF(AND(E63&lt;F63,E63&lt;G63,E63&lt;H63),"区",IF(AND(F63&lt;G63,F63&lt;H63),"市",IF(G63&lt;H63,"町","村")))</f>
        <v>区</v>
      </c>
      <c r="E63" s="8">
        <f>IF(COUNTIF($L63,"*区*"),FIND("区",$L63,2),100)</f>
        <v>3</v>
      </c>
      <c r="F63" s="8">
        <f>IF(COUNTIF($L63,"*市*"),FIND("市",$L63,2),100)</f>
        <v>100</v>
      </c>
      <c r="G63" s="8">
        <f>IF(COUNTIF($L63,"*町田市*"),100,IF(COUNTIF(L63,"*町*"),FIND("町",$L63),100))</f>
        <v>100</v>
      </c>
      <c r="H63" s="8">
        <f>IF(COUNTIF($L63,"*東村山*"),100,IF(COUNTIF(L63,"*武蔵村山*"),100,IF(COUNTIF(L63,"*羽村市*"),100,IF(COUNTIF(L63,"*村*"),FIND("村",$L63,2),100))))</f>
        <v>100</v>
      </c>
      <c r="I63" s="37" t="s">
        <v>3281</v>
      </c>
      <c r="J63" s="37" t="s">
        <v>3512</v>
      </c>
      <c r="K63" s="37" t="s">
        <v>3513</v>
      </c>
      <c r="L63" s="37" t="s">
        <v>3514</v>
      </c>
      <c r="M63" s="37" t="s">
        <v>3515</v>
      </c>
      <c r="N63" s="37" t="s">
        <v>3</v>
      </c>
      <c r="O63" s="34">
        <v>47573</v>
      </c>
    </row>
    <row r="64" spans="1:15" x14ac:dyDescent="0.15">
      <c r="A64" s="3">
        <f t="shared" si="0"/>
        <v>63</v>
      </c>
      <c r="B64" s="7">
        <f>VLOOKUP(C64,区市町村番号!$B$3:$C$64,2,FALSE)</f>
        <v>6</v>
      </c>
      <c r="C64" s="8" t="str">
        <f>IF(D64="区",LEFT(L64,FIND("区",L64)),IF(D64="市",LEFT(L64,FIND("市",L64)),IF(D64="町",LEFT(L64,FIND("町",L64)),IF(D64="村",LEFT(L64,FIND("村",L64)),"エラー"))))</f>
        <v>台東区</v>
      </c>
      <c r="D64" s="8" t="str">
        <f>IF(AND(E64&lt;F64,E64&lt;G64,E64&lt;H64),"区",IF(AND(F64&lt;G64,F64&lt;H64),"市",IF(G64&lt;H64,"町","村")))</f>
        <v>区</v>
      </c>
      <c r="E64" s="8">
        <f>IF(COUNTIF($L64,"*区*"),FIND("区",$L64,2),100)</f>
        <v>3</v>
      </c>
      <c r="F64" s="8">
        <f>IF(COUNTIF($L64,"*市*"),FIND("市",$L64,2),100)</f>
        <v>100</v>
      </c>
      <c r="G64" s="8">
        <f>IF(COUNTIF($L64,"*町田市*"),100,IF(COUNTIF(L64,"*町*"),FIND("町",$L64),100))</f>
        <v>100</v>
      </c>
      <c r="H64" s="8">
        <f>IF(COUNTIF($L64,"*東村山*"),100,IF(COUNTIF(L64,"*武蔵村山*"),100,IF(COUNTIF(L64,"*羽村市*"),100,IF(COUNTIF(L64,"*村*"),FIND("村",$L64,2),100))))</f>
        <v>100</v>
      </c>
      <c r="I64" s="37" t="s">
        <v>1042</v>
      </c>
      <c r="J64" s="37" t="s">
        <v>1575</v>
      </c>
      <c r="K64" s="37" t="s">
        <v>744</v>
      </c>
      <c r="L64" s="37" t="s">
        <v>1966</v>
      </c>
      <c r="M64" s="37" t="s">
        <v>2324</v>
      </c>
      <c r="N64" s="37" t="s">
        <v>17</v>
      </c>
      <c r="O64" s="34">
        <v>45930</v>
      </c>
    </row>
    <row r="65" spans="1:15" ht="27" x14ac:dyDescent="0.15">
      <c r="A65" s="3">
        <f t="shared" si="0"/>
        <v>64</v>
      </c>
      <c r="B65" s="7">
        <f>VLOOKUP(C65,区市町村番号!$B$3:$C$64,2,FALSE)</f>
        <v>6</v>
      </c>
      <c r="C65" s="8" t="str">
        <f>IF(D65="区",LEFT(L65,FIND("区",L65)),IF(D65="市",LEFT(L65,FIND("市",L65)),IF(D65="町",LEFT(L65,FIND("町",L65)),IF(D65="村",LEFT(L65,FIND("村",L65)),"エラー"))))</f>
        <v>台東区</v>
      </c>
      <c r="D65" s="8" t="str">
        <f>IF(AND(E65&lt;F65,E65&lt;G65,E65&lt;H65),"区",IF(AND(F65&lt;G65,F65&lt;H65),"市",IF(G65&lt;H65,"町","村")))</f>
        <v>区</v>
      </c>
      <c r="E65" s="8">
        <f>IF(COUNTIF($L65,"*区*"),FIND("区",$L65,2),100)</f>
        <v>3</v>
      </c>
      <c r="F65" s="8">
        <f>IF(COUNTIF($L65,"*市*"),FIND("市",$L65,2),100)</f>
        <v>100</v>
      </c>
      <c r="G65" s="8">
        <f>IF(COUNTIF($L65,"*町田市*"),100,IF(COUNTIF(L65,"*町*"),FIND("町",$L65),100))</f>
        <v>100</v>
      </c>
      <c r="H65" s="8">
        <f>IF(COUNTIF($L65,"*東村山*"),100,IF(COUNTIF(L65,"*武蔵村山*"),100,IF(COUNTIF(L65,"*羽村市*"),100,IF(COUNTIF(L65,"*村*"),FIND("村",$L65,2),100))))</f>
        <v>100</v>
      </c>
      <c r="I65" s="37" t="s">
        <v>1014</v>
      </c>
      <c r="J65" s="37" t="s">
        <v>1558</v>
      </c>
      <c r="K65" s="37" t="s">
        <v>830</v>
      </c>
      <c r="L65" s="37" t="s">
        <v>1951</v>
      </c>
      <c r="M65" s="37" t="s">
        <v>2308</v>
      </c>
      <c r="N65" s="37" t="s">
        <v>2576</v>
      </c>
      <c r="O65" s="34">
        <v>47603</v>
      </c>
    </row>
    <row r="66" spans="1:15" ht="27" x14ac:dyDescent="0.15">
      <c r="A66" s="3">
        <f t="shared" si="0"/>
        <v>65</v>
      </c>
      <c r="B66" s="7">
        <f>VLOOKUP(C66,区市町村番号!$B$3:$C$64,2,FALSE)</f>
        <v>6</v>
      </c>
      <c r="C66" s="8" t="str">
        <f>IF(D66="区",LEFT(L66,FIND("区",L66)),IF(D66="市",LEFT(L66,FIND("市",L66)),IF(D66="町",LEFT(L66,FIND("町",L66)),IF(D66="村",LEFT(L66,FIND("村",L66)),"エラー"))))</f>
        <v>台東区</v>
      </c>
      <c r="D66" s="8" t="str">
        <f>IF(AND(E66&lt;F66,E66&lt;G66,E66&lt;H66),"区",IF(AND(F66&lt;G66,F66&lt;H66),"市",IF(G66&lt;H66,"町","村")))</f>
        <v>区</v>
      </c>
      <c r="E66" s="8">
        <f>IF(COUNTIF($L66,"*区*"),FIND("区",$L66,2),100)</f>
        <v>3</v>
      </c>
      <c r="F66" s="8">
        <f>IF(COUNTIF($L66,"*市*"),FIND("市",$L66,2),100)</f>
        <v>100</v>
      </c>
      <c r="G66" s="8">
        <f>IF(COUNTIF($L66,"*町田市*"),100,IF(COUNTIF(L66,"*町*"),FIND("町",$L66),100))</f>
        <v>100</v>
      </c>
      <c r="H66" s="8">
        <f>IF(COUNTIF($L66,"*東村山*"),100,IF(COUNTIF(L66,"*武蔵村山*"),100,IF(COUNTIF(L66,"*羽村市*"),100,IF(COUNTIF(L66,"*村*"),FIND("村",$L66,2),100))))</f>
        <v>100</v>
      </c>
      <c r="I66" s="37" t="s">
        <v>1015</v>
      </c>
      <c r="J66" s="37" t="s">
        <v>1558</v>
      </c>
      <c r="K66" s="37" t="s">
        <v>830</v>
      </c>
      <c r="L66" s="37" t="s">
        <v>1951</v>
      </c>
      <c r="M66" s="37" t="s">
        <v>2308</v>
      </c>
      <c r="N66" s="37" t="s">
        <v>3340</v>
      </c>
      <c r="O66" s="34">
        <v>47603</v>
      </c>
    </row>
    <row r="67" spans="1:15" ht="27" x14ac:dyDescent="0.15">
      <c r="A67" s="3">
        <f t="shared" si="0"/>
        <v>66</v>
      </c>
      <c r="B67" s="7">
        <f>VLOOKUP(C67,区市町村番号!$B$3:$C$64,2,FALSE)</f>
        <v>6</v>
      </c>
      <c r="C67" s="8" t="str">
        <f>IF(D67="区",LEFT(L67,FIND("区",L67)),IF(D67="市",LEFT(L67,FIND("市",L67)),IF(D67="町",LEFT(L67,FIND("町",L67)),IF(D67="村",LEFT(L67,FIND("村",L67)),"エラー"))))</f>
        <v>台東区</v>
      </c>
      <c r="D67" s="8" t="str">
        <f>IF(AND(E67&lt;F67,E67&lt;G67,E67&lt;H67),"区",IF(AND(F67&lt;G67,F67&lt;H67),"市",IF(G67&lt;H67,"町","村")))</f>
        <v>区</v>
      </c>
      <c r="E67" s="8">
        <f>IF(COUNTIF($L67,"*区*"),FIND("区",$L67,2),100)</f>
        <v>3</v>
      </c>
      <c r="F67" s="8">
        <f>IF(COUNTIF($L67,"*市*"),FIND("市",$L67,2),100)</f>
        <v>100</v>
      </c>
      <c r="G67" s="8">
        <f>IF(COUNTIF($L67,"*町田市*"),100,IF(COUNTIF(L67,"*町*"),FIND("町",$L67),100))</f>
        <v>100</v>
      </c>
      <c r="H67" s="8">
        <f>IF(COUNTIF($L67,"*東村山*"),100,IF(COUNTIF(L67,"*武蔵村山*"),100,IF(COUNTIF(L67,"*羽村市*"),100,IF(COUNTIF(L67,"*村*"),FIND("村",$L67,2),100))))</f>
        <v>100</v>
      </c>
      <c r="I67" s="37" t="s">
        <v>1169</v>
      </c>
      <c r="J67" s="37" t="s">
        <v>1659</v>
      </c>
      <c r="K67" s="37" t="s">
        <v>503</v>
      </c>
      <c r="L67" s="37" t="s">
        <v>2046</v>
      </c>
      <c r="M67" s="37" t="s">
        <v>2415</v>
      </c>
      <c r="N67" s="37" t="s">
        <v>54</v>
      </c>
      <c r="O67" s="34">
        <v>45900</v>
      </c>
    </row>
    <row r="68" spans="1:15" x14ac:dyDescent="0.15">
      <c r="A68" s="3">
        <f t="shared" ref="A68:A131" si="1">A67+1</f>
        <v>67</v>
      </c>
      <c r="B68" s="7">
        <f>VLOOKUP(C68,区市町村番号!$B$3:$C$64,2,FALSE)</f>
        <v>6</v>
      </c>
      <c r="C68" s="8" t="str">
        <f>IF(D68="区",LEFT(L68,FIND("区",L68)),IF(D68="市",LEFT(L68,FIND("市",L68)),IF(D68="町",LEFT(L68,FIND("町",L68)),IF(D68="村",LEFT(L68,FIND("村",L68)),"エラー"))))</f>
        <v>台東区</v>
      </c>
      <c r="D68" s="8" t="str">
        <f>IF(AND(E68&lt;F68,E68&lt;G68,E68&lt;H68),"区",IF(AND(F68&lt;G68,F68&lt;H68),"市",IF(G68&lt;H68,"町","村")))</f>
        <v>区</v>
      </c>
      <c r="E68" s="8">
        <f>IF(COUNTIF($L68,"*区*"),FIND("区",$L68,2),100)</f>
        <v>3</v>
      </c>
      <c r="F68" s="8">
        <f>IF(COUNTIF($L68,"*市*"),FIND("市",$L68,2),100)</f>
        <v>100</v>
      </c>
      <c r="G68" s="8">
        <f>IF(COUNTIF($L68,"*町田市*"),100,IF(COUNTIF(L68,"*町*"),FIND("町",$L68),100))</f>
        <v>100</v>
      </c>
      <c r="H68" s="8">
        <f>IF(COUNTIF($L68,"*東村山*"),100,IF(COUNTIF(L68,"*武蔵村山*"),100,IF(COUNTIF(L68,"*羽村市*"),100,IF(COUNTIF(L68,"*村*"),FIND("村",$L68,2),100))))</f>
        <v>100</v>
      </c>
      <c r="I68" s="37" t="s">
        <v>2948</v>
      </c>
      <c r="J68" s="37" t="s">
        <v>2976</v>
      </c>
      <c r="K68" s="37" t="s">
        <v>2977</v>
      </c>
      <c r="L68" s="37" t="s">
        <v>2978</v>
      </c>
      <c r="M68" s="37" t="s">
        <v>2979</v>
      </c>
      <c r="N68" s="37" t="s">
        <v>37</v>
      </c>
      <c r="O68" s="34">
        <v>47177</v>
      </c>
    </row>
    <row r="69" spans="1:15" x14ac:dyDescent="0.15">
      <c r="A69" s="3">
        <f t="shared" si="1"/>
        <v>68</v>
      </c>
      <c r="B69" s="7">
        <f>VLOOKUP(C69,区市町村番号!$B$3:$C$64,2,FALSE)</f>
        <v>6</v>
      </c>
      <c r="C69" s="8" t="str">
        <f>IF(D69="区",LEFT(L69,FIND("区",L69)),IF(D69="市",LEFT(L69,FIND("市",L69)),IF(D69="町",LEFT(L69,FIND("町",L69)),IF(D69="村",LEFT(L69,FIND("村",L69)),"エラー"))))</f>
        <v>台東区</v>
      </c>
      <c r="D69" s="8" t="str">
        <f>IF(AND(E69&lt;F69,E69&lt;G69,E69&lt;H69),"区",IF(AND(F69&lt;G69,F69&lt;H69),"市",IF(G69&lt;H69,"町","村")))</f>
        <v>区</v>
      </c>
      <c r="E69" s="8">
        <f>IF(COUNTIF($L69,"*区*"),FIND("区",$L69,2),100)</f>
        <v>3</v>
      </c>
      <c r="F69" s="8">
        <f>IF(COUNTIF($L69,"*市*"),FIND("市",$L69,2),100)</f>
        <v>100</v>
      </c>
      <c r="G69" s="8">
        <f>IF(COUNTIF($L69,"*町田市*"),100,IF(COUNTIF(L69,"*町*"),FIND("町",$L69),100))</f>
        <v>100</v>
      </c>
      <c r="H69" s="8">
        <f>IF(COUNTIF($L69,"*東村山*"),100,IF(COUNTIF(L69,"*武蔵村山*"),100,IF(COUNTIF(L69,"*羽村市*"),100,IF(COUNTIF(L69,"*村*"),FIND("村",$L69,2),100))))</f>
        <v>100</v>
      </c>
      <c r="I69" s="37" t="s">
        <v>3254</v>
      </c>
      <c r="J69" s="37" t="s">
        <v>3389</v>
      </c>
      <c r="K69" s="37" t="s">
        <v>3390</v>
      </c>
      <c r="L69" s="37" t="s">
        <v>3391</v>
      </c>
      <c r="M69" s="37" t="s">
        <v>3392</v>
      </c>
      <c r="N69" s="37" t="s">
        <v>3393</v>
      </c>
      <c r="O69" s="34">
        <v>47483</v>
      </c>
    </row>
    <row r="70" spans="1:15" x14ac:dyDescent="0.15">
      <c r="A70" s="3">
        <f t="shared" si="1"/>
        <v>69</v>
      </c>
      <c r="B70" s="7">
        <f>VLOOKUP(C70,区市町村番号!$B$3:$C$64,2,FALSE)</f>
        <v>6</v>
      </c>
      <c r="C70" s="8" t="str">
        <f>IF(D70="区",LEFT(L70,FIND("区",L70)),IF(D70="市",LEFT(L70,FIND("市",L70)),IF(D70="町",LEFT(L70,FIND("町",L70)),IF(D70="村",LEFT(L70,FIND("村",L70)),"エラー"))))</f>
        <v>台東区</v>
      </c>
      <c r="D70" s="8" t="str">
        <f>IF(AND(E70&lt;F70,E70&lt;G70,E70&lt;H70),"区",IF(AND(F70&lt;G70,F70&lt;H70),"市",IF(G70&lt;H70,"町","村")))</f>
        <v>区</v>
      </c>
      <c r="E70" s="8">
        <f>IF(COUNTIF($L70,"*区*"),FIND("区",$L70,2),100)</f>
        <v>3</v>
      </c>
      <c r="F70" s="8">
        <f>IF(COUNTIF($L70,"*市*"),FIND("市",$L70,2),100)</f>
        <v>100</v>
      </c>
      <c r="G70" s="8">
        <f>IF(COUNTIF($L70,"*町田市*"),100,IF(COUNTIF(L70,"*町*"),FIND("町",$L70),100))</f>
        <v>100</v>
      </c>
      <c r="H70" s="8">
        <f>IF(COUNTIF($L70,"*東村山*"),100,IF(COUNTIF(L70,"*武蔵村山*"),100,IF(COUNTIF(L70,"*羽村市*"),100,IF(COUNTIF(L70,"*村*"),FIND("村",$L70,2),100))))</f>
        <v>100</v>
      </c>
      <c r="I70" s="37" t="s">
        <v>1161</v>
      </c>
      <c r="J70" s="37" t="s">
        <v>1652</v>
      </c>
      <c r="K70" s="37" t="s">
        <v>596</v>
      </c>
      <c r="L70" s="37" t="s">
        <v>2039</v>
      </c>
      <c r="M70" s="37" t="s">
        <v>2407</v>
      </c>
      <c r="N70" s="37" t="s">
        <v>3</v>
      </c>
      <c r="O70" s="34">
        <v>45900</v>
      </c>
    </row>
    <row r="71" spans="1:15" ht="27" x14ac:dyDescent="0.15">
      <c r="A71" s="3">
        <f t="shared" si="1"/>
        <v>70</v>
      </c>
      <c r="B71" s="7">
        <f>VLOOKUP(C71,区市町村番号!$B$3:$C$64,2,FALSE)</f>
        <v>6</v>
      </c>
      <c r="C71" s="8" t="str">
        <f>IF(D71="区",LEFT(L71,FIND("区",L71)),IF(D71="市",LEFT(L71,FIND("市",L71)),IF(D71="町",LEFT(L71,FIND("町",L71)),IF(D71="村",LEFT(L71,FIND("村",L71)),"エラー"))))</f>
        <v>台東区</v>
      </c>
      <c r="D71" s="8" t="str">
        <f>IF(AND(E71&lt;F71,E71&lt;G71,E71&lt;H71),"区",IF(AND(F71&lt;G71,F71&lt;H71),"市",IF(G71&lt;H71,"町","村")))</f>
        <v>区</v>
      </c>
      <c r="E71" s="8">
        <f>IF(COUNTIF($L71,"*区*"),FIND("区",$L71,2),100)</f>
        <v>3</v>
      </c>
      <c r="F71" s="8">
        <f>IF(COUNTIF($L71,"*市*"),FIND("市",$L71,2),100)</f>
        <v>100</v>
      </c>
      <c r="G71" s="8">
        <f>IF(COUNTIF($L71,"*町田市*"),100,IF(COUNTIF(L71,"*町*"),FIND("町",$L71),100))</f>
        <v>100</v>
      </c>
      <c r="H71" s="8">
        <f>IF(COUNTIF($L71,"*東村山*"),100,IF(COUNTIF(L71,"*武蔵村山*"),100,IF(COUNTIF(L71,"*羽村市*"),100,IF(COUNTIF(L71,"*村*"),FIND("村",$L71,2),100))))</f>
        <v>100</v>
      </c>
      <c r="I71" s="37" t="s">
        <v>1203</v>
      </c>
      <c r="J71" s="37" t="s">
        <v>819</v>
      </c>
      <c r="K71" s="37" t="s">
        <v>630</v>
      </c>
      <c r="L71" s="37" t="s">
        <v>328</v>
      </c>
      <c r="M71" s="37" t="s">
        <v>820</v>
      </c>
      <c r="N71" s="37" t="s">
        <v>2597</v>
      </c>
      <c r="O71" s="34">
        <v>45961</v>
      </c>
    </row>
    <row r="72" spans="1:15" ht="27" x14ac:dyDescent="0.15">
      <c r="A72" s="3">
        <f t="shared" si="1"/>
        <v>71</v>
      </c>
      <c r="B72" s="7">
        <f>VLOOKUP(C72,区市町村番号!$B$3:$C$64,2,FALSE)</f>
        <v>6</v>
      </c>
      <c r="C72" s="8" t="str">
        <f>IF(D72="区",LEFT(L72,FIND("区",L72)),IF(D72="市",LEFT(L72,FIND("市",L72)),IF(D72="町",LEFT(L72,FIND("町",L72)),IF(D72="村",LEFT(L72,FIND("村",L72)),"エラー"))))</f>
        <v>台東区</v>
      </c>
      <c r="D72" s="8" t="str">
        <f>IF(AND(E72&lt;F72,E72&lt;G72,E72&lt;H72),"区",IF(AND(F72&lt;G72,F72&lt;H72),"市",IF(G72&lt;H72,"町","村")))</f>
        <v>区</v>
      </c>
      <c r="E72" s="8">
        <f>IF(COUNTIF($L72,"*区*"),FIND("区",$L72,2),100)</f>
        <v>3</v>
      </c>
      <c r="F72" s="8">
        <f>IF(COUNTIF($L72,"*市*"),FIND("市",$L72,2),100)</f>
        <v>100</v>
      </c>
      <c r="G72" s="8">
        <f>IF(COUNTIF($L72,"*町田市*"),100,IF(COUNTIF(L72,"*町*"),FIND("町",$L72),100))</f>
        <v>100</v>
      </c>
      <c r="H72" s="8">
        <f>IF(COUNTIF($L72,"*東村山*"),100,IF(COUNTIF(L72,"*武蔵村山*"),100,IF(COUNTIF(L72,"*羽村市*"),100,IF(COUNTIF(L72,"*村*"),FIND("村",$L72,2),100))))</f>
        <v>100</v>
      </c>
      <c r="I72" s="37" t="s">
        <v>1154</v>
      </c>
      <c r="J72" s="37" t="s">
        <v>793</v>
      </c>
      <c r="K72" s="37" t="s">
        <v>689</v>
      </c>
      <c r="L72" s="37" t="s">
        <v>329</v>
      </c>
      <c r="M72" s="37" t="s">
        <v>83</v>
      </c>
      <c r="N72" s="37" t="s">
        <v>3</v>
      </c>
      <c r="O72" s="34">
        <v>47695</v>
      </c>
    </row>
    <row r="73" spans="1:15" x14ac:dyDescent="0.15">
      <c r="A73" s="3">
        <f t="shared" si="1"/>
        <v>72</v>
      </c>
      <c r="B73" s="7">
        <f>VLOOKUP(C73,区市町村番号!$B$3:$C$64,2,FALSE)</f>
        <v>6</v>
      </c>
      <c r="C73" s="8" t="str">
        <f>IF(D73="区",LEFT(L73,FIND("区",L73)),IF(D73="市",LEFT(L73,FIND("市",L73)),IF(D73="町",LEFT(L73,FIND("町",L73)),IF(D73="村",LEFT(L73,FIND("村",L73)),"エラー"))))</f>
        <v>台東区</v>
      </c>
      <c r="D73" s="8" t="str">
        <f>IF(AND(E73&lt;F73,E73&lt;G73,E73&lt;H73),"区",IF(AND(F73&lt;G73,F73&lt;H73),"市",IF(G73&lt;H73,"町","村")))</f>
        <v>区</v>
      </c>
      <c r="E73" s="8">
        <f>IF(COUNTIF($L73,"*区*"),FIND("区",$L73,2),100)</f>
        <v>3</v>
      </c>
      <c r="F73" s="8">
        <f>IF(COUNTIF($L73,"*市*"),FIND("市",$L73,2),100)</f>
        <v>100</v>
      </c>
      <c r="G73" s="8">
        <f>IF(COUNTIF($L73,"*町田市*"),100,IF(COUNTIF(L73,"*町*"),FIND("町",$L73),100))</f>
        <v>100</v>
      </c>
      <c r="H73" s="8">
        <f>IF(COUNTIF($L73,"*東村山*"),100,IF(COUNTIF(L73,"*武蔵村山*"),100,IF(COUNTIF(L73,"*羽村市*"),100,IF(COUNTIF(L73,"*村*"),FIND("村",$L73,2),100))))</f>
        <v>100</v>
      </c>
      <c r="I73" s="37" t="s">
        <v>3098</v>
      </c>
      <c r="J73" s="37" t="s">
        <v>3176</v>
      </c>
      <c r="K73" s="37" t="s">
        <v>3177</v>
      </c>
      <c r="L73" s="37" t="s">
        <v>3178</v>
      </c>
      <c r="M73" s="37" t="s">
        <v>3179</v>
      </c>
      <c r="N73" s="37" t="s">
        <v>2</v>
      </c>
      <c r="O73" s="34">
        <v>47452</v>
      </c>
    </row>
    <row r="74" spans="1:15" x14ac:dyDescent="0.15">
      <c r="A74" s="3">
        <f t="shared" si="1"/>
        <v>73</v>
      </c>
      <c r="B74" s="7">
        <f>VLOOKUP(C74,区市町村番号!$B$3:$C$64,2,FALSE)</f>
        <v>6</v>
      </c>
      <c r="C74" s="8" t="str">
        <f>IF(D74="区",LEFT(L74,FIND("区",L74)),IF(D74="市",LEFT(L74,FIND("市",L74)),IF(D74="町",LEFT(L74,FIND("町",L74)),IF(D74="村",LEFT(L74,FIND("村",L74)),"エラー"))))</f>
        <v>台東区</v>
      </c>
      <c r="D74" s="8" t="str">
        <f>IF(AND(E74&lt;F74,E74&lt;G74,E74&lt;H74),"区",IF(AND(F74&lt;G74,F74&lt;H74),"市",IF(G74&lt;H74,"町","村")))</f>
        <v>区</v>
      </c>
      <c r="E74" s="8">
        <f>IF(COUNTIF($L74,"*区*"),FIND("区",$L74,2),100)</f>
        <v>3</v>
      </c>
      <c r="F74" s="8">
        <f>IF(COUNTIF($L74,"*市*"),FIND("市",$L74,2),100)</f>
        <v>100</v>
      </c>
      <c r="G74" s="8">
        <f>IF(COUNTIF($L74,"*町田市*"),100,IF(COUNTIF(L74,"*町*"),FIND("町",$L74),100))</f>
        <v>100</v>
      </c>
      <c r="H74" s="8">
        <f>IF(COUNTIF($L74,"*東村山*"),100,IF(COUNTIF(L74,"*武蔵村山*"),100,IF(COUNTIF(L74,"*羽村市*"),100,IF(COUNTIF(L74,"*村*"),FIND("村",$L74,2),100))))</f>
        <v>100</v>
      </c>
      <c r="I74" s="37" t="s">
        <v>950</v>
      </c>
      <c r="J74" s="37" t="s">
        <v>1521</v>
      </c>
      <c r="K74" s="37" t="s">
        <v>582</v>
      </c>
      <c r="L74" s="37" t="s">
        <v>3327</v>
      </c>
      <c r="M74" s="37" t="s">
        <v>2267</v>
      </c>
      <c r="N74" s="37" t="s">
        <v>11</v>
      </c>
      <c r="O74" s="34">
        <v>47726</v>
      </c>
    </row>
    <row r="75" spans="1:15" x14ac:dyDescent="0.15">
      <c r="A75" s="3">
        <f t="shared" si="1"/>
        <v>74</v>
      </c>
      <c r="B75" s="7">
        <f>VLOOKUP(C75,区市町村番号!$B$3:$C$64,2,FALSE)</f>
        <v>6</v>
      </c>
      <c r="C75" s="8" t="str">
        <f>IF(D75="区",LEFT(L75,FIND("区",L75)),IF(D75="市",LEFT(L75,FIND("市",L75)),IF(D75="町",LEFT(L75,FIND("町",L75)),IF(D75="村",LEFT(L75,FIND("村",L75)),"エラー"))))</f>
        <v>台東区</v>
      </c>
      <c r="D75" s="8" t="str">
        <f>IF(AND(E75&lt;F75,E75&lt;G75,E75&lt;H75),"区",IF(AND(F75&lt;G75,F75&lt;H75),"市",IF(G75&lt;H75,"町","村")))</f>
        <v>区</v>
      </c>
      <c r="E75" s="8">
        <f>IF(COUNTIF($L75,"*区*"),FIND("区",$L75,2),100)</f>
        <v>3</v>
      </c>
      <c r="F75" s="8">
        <f>IF(COUNTIF($L75,"*市*"),FIND("市",$L75,2),100)</f>
        <v>100</v>
      </c>
      <c r="G75" s="8">
        <f>IF(COUNTIF($L75,"*町田市*"),100,IF(COUNTIF(L75,"*町*"),FIND("町",$L75),100))</f>
        <v>100</v>
      </c>
      <c r="H75" s="8">
        <f>IF(COUNTIF($L75,"*東村山*"),100,IF(COUNTIF(L75,"*武蔵村山*"),100,IF(COUNTIF(L75,"*羽村市*"),100,IF(COUNTIF(L75,"*村*"),FIND("村",$L75,2),100))))</f>
        <v>100</v>
      </c>
      <c r="I75" s="37" t="s">
        <v>1288</v>
      </c>
      <c r="J75" s="37" t="s">
        <v>1730</v>
      </c>
      <c r="K75" s="37" t="s">
        <v>1854</v>
      </c>
      <c r="L75" s="37" t="s">
        <v>2117</v>
      </c>
      <c r="M75" s="37" t="s">
        <v>2482</v>
      </c>
      <c r="N75" s="37" t="s">
        <v>3</v>
      </c>
      <c r="O75" s="34">
        <v>46538</v>
      </c>
    </row>
    <row r="76" spans="1:15" x14ac:dyDescent="0.15">
      <c r="A76" s="3">
        <f t="shared" si="1"/>
        <v>75</v>
      </c>
      <c r="B76" s="7">
        <f>VLOOKUP(C76,区市町村番号!$B$3:$C$64,2,FALSE)</f>
        <v>6</v>
      </c>
      <c r="C76" s="8" t="str">
        <f>IF(D76="区",LEFT(L76,FIND("区",L76)),IF(D76="市",LEFT(L76,FIND("市",L76)),IF(D76="町",LEFT(L76,FIND("町",L76)),IF(D76="村",LEFT(L76,FIND("村",L76)),"エラー"))))</f>
        <v>台東区</v>
      </c>
      <c r="D76" s="8" t="str">
        <f>IF(AND(E76&lt;F76,E76&lt;G76,E76&lt;H76),"区",IF(AND(F76&lt;G76,F76&lt;H76),"市",IF(G76&lt;H76,"町","村")))</f>
        <v>区</v>
      </c>
      <c r="E76" s="8">
        <f>IF(COUNTIF($L76,"*区*"),FIND("区",$L76,2),100)</f>
        <v>3</v>
      </c>
      <c r="F76" s="8">
        <f>IF(COUNTIF($L76,"*市*"),FIND("市",$L76,2),100)</f>
        <v>100</v>
      </c>
      <c r="G76" s="8">
        <f>IF(COUNTIF($L76,"*町田市*"),100,IF(COUNTIF(L76,"*町*"),FIND("町",$L76),100))</f>
        <v>100</v>
      </c>
      <c r="H76" s="8">
        <f>IF(COUNTIF($L76,"*東村山*"),100,IF(COUNTIF(L76,"*武蔵村山*"),100,IF(COUNTIF(L76,"*羽村市*"),100,IF(COUNTIF(L76,"*村*"),FIND("村",$L76,2),100))))</f>
        <v>100</v>
      </c>
      <c r="I76" s="37" t="s">
        <v>1178</v>
      </c>
      <c r="J76" s="37" t="s">
        <v>269</v>
      </c>
      <c r="K76" s="37" t="s">
        <v>630</v>
      </c>
      <c r="L76" s="37" t="s">
        <v>325</v>
      </c>
      <c r="M76" s="37" t="s">
        <v>86</v>
      </c>
      <c r="N76" s="37" t="s">
        <v>67</v>
      </c>
      <c r="O76" s="34">
        <v>45930</v>
      </c>
    </row>
    <row r="77" spans="1:15" x14ac:dyDescent="0.15">
      <c r="A77" s="3">
        <f t="shared" si="1"/>
        <v>76</v>
      </c>
      <c r="B77" s="7">
        <f>VLOOKUP(C77,区市町村番号!$B$3:$C$64,2,FALSE)</f>
        <v>6</v>
      </c>
      <c r="C77" s="8" t="str">
        <f>IF(D77="区",LEFT(L77,FIND("区",L77)),IF(D77="市",LEFT(L77,FIND("市",L77)),IF(D77="町",LEFT(L77,FIND("町",L77)),IF(D77="村",LEFT(L77,FIND("村",L77)),"エラー"))))</f>
        <v>台東区</v>
      </c>
      <c r="D77" s="8" t="str">
        <f>IF(AND(E77&lt;F77,E77&lt;G77,E77&lt;H77),"区",IF(AND(F77&lt;G77,F77&lt;H77),"市",IF(G77&lt;H77,"町","村")))</f>
        <v>区</v>
      </c>
      <c r="E77" s="8">
        <f>IF(COUNTIF($L77,"*区*"),FIND("区",$L77,2),100)</f>
        <v>3</v>
      </c>
      <c r="F77" s="8">
        <f>IF(COUNTIF($L77,"*市*"),FIND("市",$L77,2),100)</f>
        <v>100</v>
      </c>
      <c r="G77" s="8">
        <f>IF(COUNTIF($L77,"*町田市*"),100,IF(COUNTIF(L77,"*町*"),FIND("町",$L77),100))</f>
        <v>100</v>
      </c>
      <c r="H77" s="8">
        <f>IF(COUNTIF($L77,"*東村山*"),100,IF(COUNTIF(L77,"*武蔵村山*"),100,IF(COUNTIF(L77,"*羽村市*"),100,IF(COUNTIF(L77,"*村*"),FIND("村",$L77,2),100))))</f>
        <v>100</v>
      </c>
      <c r="I77" s="37" t="s">
        <v>1097</v>
      </c>
      <c r="J77" s="37" t="s">
        <v>1603</v>
      </c>
      <c r="K77" s="37" t="s">
        <v>1839</v>
      </c>
      <c r="L77" s="37" t="s">
        <v>1990</v>
      </c>
      <c r="M77" s="37" t="s">
        <v>2353</v>
      </c>
      <c r="N77" s="37" t="s">
        <v>3</v>
      </c>
      <c r="O77" s="34">
        <v>47634</v>
      </c>
    </row>
    <row r="78" spans="1:15" x14ac:dyDescent="0.15">
      <c r="A78" s="3">
        <f t="shared" si="1"/>
        <v>77</v>
      </c>
      <c r="B78" s="7">
        <f>VLOOKUP(C78,区市町村番号!$B$3:$C$64,2,FALSE)</f>
        <v>6</v>
      </c>
      <c r="C78" s="8" t="str">
        <f>IF(D78="区",LEFT(L78,FIND("区",L78)),IF(D78="市",LEFT(L78,FIND("市",L78)),IF(D78="町",LEFT(L78,FIND("町",L78)),IF(D78="村",LEFT(L78,FIND("村",L78)),"エラー"))))</f>
        <v>台東区</v>
      </c>
      <c r="D78" s="8" t="str">
        <f>IF(AND(E78&lt;F78,E78&lt;G78,E78&lt;H78),"区",IF(AND(F78&lt;G78,F78&lt;H78),"市",IF(G78&lt;H78,"町","村")))</f>
        <v>区</v>
      </c>
      <c r="E78" s="8">
        <f>IF(COUNTIF($L78,"*区*"),FIND("区",$L78,2),100)</f>
        <v>3</v>
      </c>
      <c r="F78" s="8">
        <f>IF(COUNTIF($L78,"*市*"),FIND("市",$L78,2),100)</f>
        <v>100</v>
      </c>
      <c r="G78" s="8">
        <f>IF(COUNTIF($L78,"*町田市*"),100,IF(COUNTIF(L78,"*町*"),FIND("町",$L78),100))</f>
        <v>100</v>
      </c>
      <c r="H78" s="8">
        <f>IF(COUNTIF($L78,"*東村山*"),100,IF(COUNTIF(L78,"*武蔵村山*"),100,IF(COUNTIF(L78,"*羽村市*"),100,IF(COUNTIF(L78,"*村*"),FIND("村",$L78,2),100))))</f>
        <v>100</v>
      </c>
      <c r="I78" s="37" t="s">
        <v>3011</v>
      </c>
      <c r="J78" s="37" t="s">
        <v>3058</v>
      </c>
      <c r="K78" s="37" t="s">
        <v>3059</v>
      </c>
      <c r="L78" s="37" t="s">
        <v>3060</v>
      </c>
      <c r="M78" s="37" t="s">
        <v>3061</v>
      </c>
      <c r="N78" s="37" t="s">
        <v>3</v>
      </c>
      <c r="O78" s="34">
        <v>47452</v>
      </c>
    </row>
    <row r="79" spans="1:15" x14ac:dyDescent="0.15">
      <c r="A79" s="3">
        <f t="shared" si="1"/>
        <v>78</v>
      </c>
      <c r="B79" s="7">
        <f>VLOOKUP(C79,区市町村番号!$B$3:$C$64,2,FALSE)</f>
        <v>6</v>
      </c>
      <c r="C79" s="8" t="str">
        <f>IF(D79="区",LEFT(L79,FIND("区",L79)),IF(D79="市",LEFT(L79,FIND("市",L79)),IF(D79="町",LEFT(L79,FIND("町",L79)),IF(D79="村",LEFT(L79,FIND("村",L79)),"エラー"))))</f>
        <v>台東区</v>
      </c>
      <c r="D79" s="8" t="str">
        <f>IF(AND(E79&lt;F79,E79&lt;G79,E79&lt;H79),"区",IF(AND(F79&lt;G79,F79&lt;H79),"市",IF(G79&lt;H79,"町","村")))</f>
        <v>区</v>
      </c>
      <c r="E79" s="8">
        <f>IF(COUNTIF($L79,"*区*"),FIND("区",$L79,2),100)</f>
        <v>3</v>
      </c>
      <c r="F79" s="8">
        <f>IF(COUNTIF($L79,"*市*"),FIND("市",$L79,2),100)</f>
        <v>100</v>
      </c>
      <c r="G79" s="8">
        <f>IF(COUNTIF($L79,"*町田市*"),100,IF(COUNTIF(L79,"*町*"),FIND("町",$L79),100))</f>
        <v>100</v>
      </c>
      <c r="H79" s="8">
        <f>IF(COUNTIF($L79,"*東村山*"),100,IF(COUNTIF(L79,"*武蔵村山*"),100,IF(COUNTIF(L79,"*羽村市*"),100,IF(COUNTIF(L79,"*村*"),FIND("村",$L79,2),100))))</f>
        <v>100</v>
      </c>
      <c r="I79" s="37" t="s">
        <v>1257</v>
      </c>
      <c r="J79" s="37" t="s">
        <v>848</v>
      </c>
      <c r="K79" s="37" t="s">
        <v>849</v>
      </c>
      <c r="L79" s="37" t="s">
        <v>2103</v>
      </c>
      <c r="M79" s="37" t="s">
        <v>852</v>
      </c>
      <c r="N79" s="37" t="s">
        <v>3</v>
      </c>
      <c r="O79" s="34">
        <v>46326</v>
      </c>
    </row>
    <row r="80" spans="1:15" x14ac:dyDescent="0.15">
      <c r="A80" s="3">
        <f t="shared" si="1"/>
        <v>79</v>
      </c>
      <c r="B80" s="7">
        <f>VLOOKUP(C80,区市町村番号!$B$3:$C$64,2,FALSE)</f>
        <v>6</v>
      </c>
      <c r="C80" s="8" t="str">
        <f>IF(D80="区",LEFT(L80,FIND("区",L80)),IF(D80="市",LEFT(L80,FIND("市",L80)),IF(D80="町",LEFT(L80,FIND("町",L80)),IF(D80="村",LEFT(L80,FIND("村",L80)),"エラー"))))</f>
        <v>台東区</v>
      </c>
      <c r="D80" s="8" t="str">
        <f>IF(AND(E80&lt;F80,E80&lt;G80,E80&lt;H80),"区",IF(AND(F80&lt;G80,F80&lt;H80),"市",IF(G80&lt;H80,"町","村")))</f>
        <v>区</v>
      </c>
      <c r="E80" s="8">
        <f>IF(COUNTIF($L80,"*区*"),FIND("区",$L80,2),100)</f>
        <v>3</v>
      </c>
      <c r="F80" s="8">
        <f>IF(COUNTIF($L80,"*市*"),FIND("市",$L80,2),100)</f>
        <v>100</v>
      </c>
      <c r="G80" s="8">
        <f>IF(COUNTIF($L80,"*町田市*"),100,IF(COUNTIF(L80,"*町*"),FIND("町",$L80),100))</f>
        <v>100</v>
      </c>
      <c r="H80" s="8">
        <f>IF(COUNTIF($L80,"*東村山*"),100,IF(COUNTIF(L80,"*武蔵村山*"),100,IF(COUNTIF(L80,"*羽村市*"),100,IF(COUNTIF(L80,"*村*"),FIND("村",$L80,2),100))))</f>
        <v>100</v>
      </c>
      <c r="I80" s="37" t="s">
        <v>1256</v>
      </c>
      <c r="J80" s="37" t="s">
        <v>848</v>
      </c>
      <c r="K80" s="37" t="s">
        <v>849</v>
      </c>
      <c r="L80" s="37" t="s">
        <v>2103</v>
      </c>
      <c r="M80" s="37" t="s">
        <v>852</v>
      </c>
      <c r="N80" s="37" t="s">
        <v>3</v>
      </c>
      <c r="O80" s="34">
        <v>46326</v>
      </c>
    </row>
    <row r="81" spans="1:15" x14ac:dyDescent="0.15">
      <c r="A81" s="3">
        <f t="shared" si="1"/>
        <v>80</v>
      </c>
      <c r="B81" s="7">
        <f>VLOOKUP(C81,区市町村番号!$B$3:$C$64,2,FALSE)</f>
        <v>6</v>
      </c>
      <c r="C81" s="8" t="str">
        <f>IF(D81="区",LEFT(L81,FIND("区",L81)),IF(D81="市",LEFT(L81,FIND("市",L81)),IF(D81="町",LEFT(L81,FIND("町",L81)),IF(D81="村",LEFT(L81,FIND("村",L81)),"エラー"))))</f>
        <v>台東区</v>
      </c>
      <c r="D81" s="8" t="str">
        <f>IF(AND(E81&lt;F81,E81&lt;G81,E81&lt;H81),"区",IF(AND(F81&lt;G81,F81&lt;H81),"市",IF(G81&lt;H81,"町","村")))</f>
        <v>区</v>
      </c>
      <c r="E81" s="8">
        <f>IF(COUNTIF($L81,"*区*"),FIND("区",$L81,2),100)</f>
        <v>3</v>
      </c>
      <c r="F81" s="8">
        <f>IF(COUNTIF($L81,"*市*"),FIND("市",$L81,2),100)</f>
        <v>100</v>
      </c>
      <c r="G81" s="8">
        <f>IF(COUNTIF($L81,"*町田市*"),100,IF(COUNTIF(L81,"*町*"),FIND("町",$L81),100))</f>
        <v>100</v>
      </c>
      <c r="H81" s="8">
        <f>IF(COUNTIF($L81,"*東村山*"),100,IF(COUNTIF(L81,"*武蔵村山*"),100,IF(COUNTIF(L81,"*羽村市*"),100,IF(COUNTIF(L81,"*村*"),FIND("村",$L81,2),100))))</f>
        <v>100</v>
      </c>
      <c r="I81" s="37" t="s">
        <v>3089</v>
      </c>
      <c r="J81" s="37" t="s">
        <v>3148</v>
      </c>
      <c r="K81" s="37" t="s">
        <v>3149</v>
      </c>
      <c r="L81" s="37" t="s">
        <v>3150</v>
      </c>
      <c r="M81" s="37" t="s">
        <v>3151</v>
      </c>
      <c r="N81" s="37" t="s">
        <v>3</v>
      </c>
      <c r="O81" s="34">
        <v>47452</v>
      </c>
    </row>
    <row r="82" spans="1:15" ht="27" x14ac:dyDescent="0.15">
      <c r="A82" s="3">
        <f t="shared" si="1"/>
        <v>81</v>
      </c>
      <c r="B82" s="7">
        <f>VLOOKUP(C82,区市町村番号!$B$3:$C$64,2,FALSE)</f>
        <v>7</v>
      </c>
      <c r="C82" s="8" t="str">
        <f>IF(D82="区",LEFT(L82,FIND("区",L82)),IF(D82="市",LEFT(L82,FIND("市",L82)),IF(D82="町",LEFT(L82,FIND("町",L82)),IF(D82="村",LEFT(L82,FIND("村",L82)),"エラー"))))</f>
        <v>墨田区</v>
      </c>
      <c r="D82" s="8" t="str">
        <f>IF(AND(E82&lt;F82,E82&lt;G82,E82&lt;H82),"区",IF(AND(F82&lt;G82,F82&lt;H82),"市",IF(G82&lt;H82,"町","村")))</f>
        <v>区</v>
      </c>
      <c r="E82" s="8">
        <f>IF(COUNTIF($L82,"*区*"),FIND("区",$L82,2),100)</f>
        <v>3</v>
      </c>
      <c r="F82" s="8">
        <f>IF(COUNTIF($L82,"*市*"),FIND("市",$L82,2),100)</f>
        <v>100</v>
      </c>
      <c r="G82" s="8">
        <f>IF(COUNTIF($L82,"*町田市*"),100,IF(COUNTIF(L82,"*町*"),FIND("町",$L82),100))</f>
        <v>100</v>
      </c>
      <c r="H82" s="8">
        <f>IF(COUNTIF($L82,"*東村山*"),100,IF(COUNTIF(L82,"*武蔵村山*"),100,IF(COUNTIF(L82,"*羽村市*"),100,IF(COUNTIF(L82,"*村*"),FIND("村",$L82,2),100))))</f>
        <v>100</v>
      </c>
      <c r="I82" s="37" t="s">
        <v>2802</v>
      </c>
      <c r="J82" s="37" t="s">
        <v>2860</v>
      </c>
      <c r="K82" s="37" t="s">
        <v>2771</v>
      </c>
      <c r="L82" s="37" t="s">
        <v>2861</v>
      </c>
      <c r="M82" s="37" t="s">
        <v>2862</v>
      </c>
      <c r="N82" s="37" t="s">
        <v>2863</v>
      </c>
      <c r="O82" s="34">
        <v>47087</v>
      </c>
    </row>
    <row r="83" spans="1:15" ht="27" x14ac:dyDescent="0.15">
      <c r="A83" s="3">
        <f t="shared" si="1"/>
        <v>82</v>
      </c>
      <c r="B83" s="7">
        <f>VLOOKUP(C83,区市町村番号!$B$3:$C$64,2,FALSE)</f>
        <v>7</v>
      </c>
      <c r="C83" s="8" t="str">
        <f>IF(D83="区",LEFT(L83,FIND("区",L83)),IF(D83="市",LEFT(L83,FIND("市",L83)),IF(D83="町",LEFT(L83,FIND("町",L83)),IF(D83="村",LEFT(L83,FIND("村",L83)),"エラー"))))</f>
        <v>墨田区</v>
      </c>
      <c r="D83" s="8" t="str">
        <f>IF(AND(E83&lt;F83,E83&lt;G83,E83&lt;H83),"区",IF(AND(F83&lt;G83,F83&lt;H83),"市",IF(G83&lt;H83,"町","村")))</f>
        <v>区</v>
      </c>
      <c r="E83" s="8">
        <f>IF(COUNTIF($L83,"*区*"),FIND("区",$L83,2),100)</f>
        <v>3</v>
      </c>
      <c r="F83" s="8">
        <f>IF(COUNTIF($L83,"*市*"),FIND("市",$L83,2),100)</f>
        <v>100</v>
      </c>
      <c r="G83" s="8">
        <f>IF(COUNTIF($L83,"*町田市*"),100,IF(COUNTIF(L83,"*町*"),FIND("町",$L83),100))</f>
        <v>100</v>
      </c>
      <c r="H83" s="8">
        <f>IF(COUNTIF($L83,"*東村山*"),100,IF(COUNTIF(L83,"*武蔵村山*"),100,IF(COUNTIF(L83,"*羽村市*"),100,IF(COUNTIF(L83,"*村*"),FIND("村",$L83,2),100))))</f>
        <v>100</v>
      </c>
      <c r="I83" s="37" t="s">
        <v>1218</v>
      </c>
      <c r="J83" s="37" t="s">
        <v>1694</v>
      </c>
      <c r="K83" s="37" t="s">
        <v>662</v>
      </c>
      <c r="L83" s="37" t="s">
        <v>2080</v>
      </c>
      <c r="M83" s="37" t="s">
        <v>2448</v>
      </c>
      <c r="N83" s="37" t="s">
        <v>64</v>
      </c>
      <c r="O83" s="34">
        <v>46053</v>
      </c>
    </row>
    <row r="84" spans="1:15" x14ac:dyDescent="0.15">
      <c r="A84" s="3">
        <f t="shared" si="1"/>
        <v>83</v>
      </c>
      <c r="B84" s="7">
        <f>VLOOKUP(C84,区市町村番号!$B$3:$C$64,2,FALSE)</f>
        <v>7</v>
      </c>
      <c r="C84" s="8" t="str">
        <f>IF(D84="区",LEFT(L84,FIND("区",L84)),IF(D84="市",LEFT(L84,FIND("市",L84)),IF(D84="町",LEFT(L84,FIND("町",L84)),IF(D84="村",LEFT(L84,FIND("村",L84)),"エラー"))))</f>
        <v>墨田区</v>
      </c>
      <c r="D84" s="8" t="str">
        <f>IF(AND(E84&lt;F84,E84&lt;G84,E84&lt;H84),"区",IF(AND(F84&lt;G84,F84&lt;H84),"市",IF(G84&lt;H84,"町","村")))</f>
        <v>区</v>
      </c>
      <c r="E84" s="8">
        <f>IF(COUNTIF($L84,"*区*"),FIND("区",$L84,2),100)</f>
        <v>3</v>
      </c>
      <c r="F84" s="8">
        <f>IF(COUNTIF($L84,"*市*"),FIND("市",$L84,2),100)</f>
        <v>100</v>
      </c>
      <c r="G84" s="8">
        <f>IF(COUNTIF($L84,"*町田市*"),100,IF(COUNTIF(L84,"*町*"),FIND("町",$L84),100))</f>
        <v>100</v>
      </c>
      <c r="H84" s="8">
        <f>IF(COUNTIF($L84,"*東村山*"),100,IF(COUNTIF(L84,"*武蔵村山*"),100,IF(COUNTIF(L84,"*羽村市*"),100,IF(COUNTIF(L84,"*村*"),FIND("村",$L84,2),100))))</f>
        <v>100</v>
      </c>
      <c r="I84" s="37" t="s">
        <v>1058</v>
      </c>
      <c r="J84" s="37" t="s">
        <v>1584</v>
      </c>
      <c r="K84" s="37" t="s">
        <v>409</v>
      </c>
      <c r="L84" s="37" t="s">
        <v>1973</v>
      </c>
      <c r="M84" s="37" t="s">
        <v>2334</v>
      </c>
      <c r="N84" s="37" t="s">
        <v>3</v>
      </c>
      <c r="O84" s="34">
        <v>45961</v>
      </c>
    </row>
    <row r="85" spans="1:15" x14ac:dyDescent="0.15">
      <c r="A85" s="3">
        <f t="shared" si="1"/>
        <v>84</v>
      </c>
      <c r="B85" s="7">
        <f>VLOOKUP(C85,区市町村番号!$B$3:$C$64,2,FALSE)</f>
        <v>7</v>
      </c>
      <c r="C85" s="8" t="str">
        <f>IF(D85="区",LEFT(L85,FIND("区",L85)),IF(D85="市",LEFT(L85,FIND("市",L85)),IF(D85="町",LEFT(L85,FIND("町",L85)),IF(D85="村",LEFT(L85,FIND("村",L85)),"エラー"))))</f>
        <v>墨田区</v>
      </c>
      <c r="D85" s="8" t="str">
        <f>IF(AND(E85&lt;F85,E85&lt;G85,E85&lt;H85),"区",IF(AND(F85&lt;G85,F85&lt;H85),"市",IF(G85&lt;H85,"町","村")))</f>
        <v>区</v>
      </c>
      <c r="E85" s="8">
        <f>IF(COUNTIF($L85,"*区*"),FIND("区",$L85,2),100)</f>
        <v>3</v>
      </c>
      <c r="F85" s="8">
        <f>IF(COUNTIF($L85,"*市*"),FIND("市",$L85,2),100)</f>
        <v>100</v>
      </c>
      <c r="G85" s="8">
        <f>IF(COUNTIF($L85,"*町田市*"),100,IF(COUNTIF(L85,"*町*"),FIND("町",$L85),100))</f>
        <v>100</v>
      </c>
      <c r="H85" s="8">
        <f>IF(COUNTIF($L85,"*東村山*"),100,IF(COUNTIF(L85,"*武蔵村山*"),100,IF(COUNTIF(L85,"*羽村市*"),100,IF(COUNTIF(L85,"*村*"),FIND("村",$L85,2),100))))</f>
        <v>100</v>
      </c>
      <c r="I85" s="37" t="s">
        <v>705</v>
      </c>
      <c r="J85" s="37" t="s">
        <v>1754</v>
      </c>
      <c r="K85" s="37" t="s">
        <v>409</v>
      </c>
      <c r="L85" s="37" t="s">
        <v>2145</v>
      </c>
      <c r="M85" s="37" t="s">
        <v>2878</v>
      </c>
      <c r="N85" s="37" t="s">
        <v>3</v>
      </c>
      <c r="O85" s="34">
        <v>47208</v>
      </c>
    </row>
    <row r="86" spans="1:15" ht="40.5" x14ac:dyDescent="0.15">
      <c r="A86" s="3">
        <f t="shared" si="1"/>
        <v>85</v>
      </c>
      <c r="B86" s="7">
        <f>VLOOKUP(C86,区市町村番号!$B$3:$C$64,2,FALSE)</f>
        <v>7</v>
      </c>
      <c r="C86" s="8" t="str">
        <f>IF(D86="区",LEFT(L86,FIND("区",L86)),IF(D86="市",LEFT(L86,FIND("市",L86)),IF(D86="町",LEFT(L86,FIND("町",L86)),IF(D86="村",LEFT(L86,FIND("村",L86)),"エラー"))))</f>
        <v>墨田区</v>
      </c>
      <c r="D86" s="8" t="str">
        <f>IF(AND(E86&lt;F86,E86&lt;G86,E86&lt;H86),"区",IF(AND(F86&lt;G86,F86&lt;H86),"市",IF(G86&lt;H86,"町","村")))</f>
        <v>区</v>
      </c>
      <c r="E86" s="8">
        <f>IF(COUNTIF($L86,"*区*"),FIND("区",$L86,2),100)</f>
        <v>3</v>
      </c>
      <c r="F86" s="8">
        <f>IF(COUNTIF($L86,"*市*"),FIND("市",$L86,2),100)</f>
        <v>100</v>
      </c>
      <c r="G86" s="8">
        <f>IF(COUNTIF($L86,"*町田市*"),100,IF(COUNTIF(L86,"*町*"),FIND("町",$L86),100))</f>
        <v>100</v>
      </c>
      <c r="H86" s="8">
        <f>IF(COUNTIF($L86,"*東村山*"),100,IF(COUNTIF(L86,"*武蔵村山*"),100,IF(COUNTIF(L86,"*羽村市*"),100,IF(COUNTIF(L86,"*村*"),FIND("村",$L86,2),100))))</f>
        <v>100</v>
      </c>
      <c r="I86" s="37" t="s">
        <v>1274</v>
      </c>
      <c r="J86" s="37" t="s">
        <v>1724</v>
      </c>
      <c r="K86" s="37" t="s">
        <v>662</v>
      </c>
      <c r="L86" s="37" t="s">
        <v>2111</v>
      </c>
      <c r="M86" s="37" t="s">
        <v>2477</v>
      </c>
      <c r="N86" s="37" t="s">
        <v>2605</v>
      </c>
      <c r="O86" s="34">
        <v>46477</v>
      </c>
    </row>
    <row r="87" spans="1:15" x14ac:dyDescent="0.15">
      <c r="A87" s="3">
        <f t="shared" si="1"/>
        <v>86</v>
      </c>
      <c r="B87" s="7">
        <f>VLOOKUP(C87,区市町村番号!$B$3:$C$64,2,FALSE)</f>
        <v>7</v>
      </c>
      <c r="C87" s="8" t="str">
        <f>IF(D87="区",LEFT(L87,FIND("区",L87)),IF(D87="市",LEFT(L87,FIND("市",L87)),IF(D87="町",LEFT(L87,FIND("町",L87)),IF(D87="村",LEFT(L87,FIND("村",L87)),"エラー"))))</f>
        <v>墨田区</v>
      </c>
      <c r="D87" s="8" t="str">
        <f>IF(AND(E87&lt;F87,E87&lt;G87,E87&lt;H87),"区",IF(AND(F87&lt;G87,F87&lt;H87),"市",IF(G87&lt;H87,"町","村")))</f>
        <v>区</v>
      </c>
      <c r="E87" s="8">
        <f>IF(COUNTIF($L87,"*区*"),FIND("区",$L87,2),100)</f>
        <v>3</v>
      </c>
      <c r="F87" s="8">
        <f>IF(COUNTIF($L87,"*市*"),FIND("市",$L87,2),100)</f>
        <v>100</v>
      </c>
      <c r="G87" s="8">
        <f>IF(COUNTIF($L87,"*町田市*"),100,IF(COUNTIF(L87,"*町*"),FIND("町",$L87),100))</f>
        <v>100</v>
      </c>
      <c r="H87" s="8">
        <f>IF(COUNTIF($L87,"*東村山*"),100,IF(COUNTIF(L87,"*武蔵村山*"),100,IF(COUNTIF(L87,"*羽村市*"),100,IF(COUNTIF(L87,"*村*"),FIND("村",$L87,2),100))))</f>
        <v>100</v>
      </c>
      <c r="I87" s="37" t="s">
        <v>3105</v>
      </c>
      <c r="J87" s="37" t="s">
        <v>3201</v>
      </c>
      <c r="K87" s="37" t="s">
        <v>3202</v>
      </c>
      <c r="L87" s="37" t="s">
        <v>3203</v>
      </c>
      <c r="M87" s="37" t="s">
        <v>3204</v>
      </c>
      <c r="N87" s="37" t="s">
        <v>354</v>
      </c>
      <c r="O87" s="34">
        <v>47361</v>
      </c>
    </row>
    <row r="88" spans="1:15" ht="27" x14ac:dyDescent="0.15">
      <c r="A88" s="3">
        <f t="shared" si="1"/>
        <v>87</v>
      </c>
      <c r="B88" s="7">
        <f>VLOOKUP(C88,区市町村番号!$B$3:$C$64,2,FALSE)</f>
        <v>7</v>
      </c>
      <c r="C88" s="8" t="str">
        <f>IF(D88="区",LEFT(L88,FIND("区",L88)),IF(D88="市",LEFT(L88,FIND("市",L88)),IF(D88="町",LEFT(L88,FIND("町",L88)),IF(D88="村",LEFT(L88,FIND("村",L88)),"エラー"))))</f>
        <v>墨田区</v>
      </c>
      <c r="D88" s="8" t="str">
        <f>IF(AND(E88&lt;F88,E88&lt;G88,E88&lt;H88),"区",IF(AND(F88&lt;G88,F88&lt;H88),"市",IF(G88&lt;H88,"町","村")))</f>
        <v>区</v>
      </c>
      <c r="E88" s="8">
        <f>IF(COUNTIF($L88,"*区*"),FIND("区",$L88,2),100)</f>
        <v>3</v>
      </c>
      <c r="F88" s="8">
        <f>IF(COUNTIF($L88,"*市*"),FIND("市",$L88,2),100)</f>
        <v>100</v>
      </c>
      <c r="G88" s="8">
        <f>IF(COUNTIF($L88,"*町田市*"),100,IF(COUNTIF(L88,"*町*"),FIND("町",$L88),100))</f>
        <v>100</v>
      </c>
      <c r="H88" s="8">
        <f>IF(COUNTIF($L88,"*東村山*"),100,IF(COUNTIF(L88,"*武蔵村山*"),100,IF(COUNTIF(L88,"*羽村市*"),100,IF(COUNTIF(L88,"*村*"),FIND("村",$L88,2),100))))</f>
        <v>100</v>
      </c>
      <c r="I88" s="37" t="s">
        <v>1431</v>
      </c>
      <c r="J88" s="37" t="s">
        <v>3418</v>
      </c>
      <c r="K88" s="37" t="s">
        <v>3419</v>
      </c>
      <c r="L88" s="37" t="s">
        <v>3420</v>
      </c>
      <c r="M88" s="37" t="s">
        <v>3421</v>
      </c>
      <c r="N88" s="37" t="s">
        <v>100</v>
      </c>
      <c r="O88" s="34">
        <v>46477</v>
      </c>
    </row>
    <row r="89" spans="1:15" x14ac:dyDescent="0.15">
      <c r="A89" s="3">
        <f t="shared" si="1"/>
        <v>88</v>
      </c>
      <c r="B89" s="7">
        <f>VLOOKUP(C89,区市町村番号!$B$3:$C$64,2,FALSE)</f>
        <v>8</v>
      </c>
      <c r="C89" s="8" t="str">
        <f>IF(D89="区",LEFT(L89,FIND("区",L89)),IF(D89="市",LEFT(L89,FIND("市",L89)),IF(D89="町",LEFT(L89,FIND("町",L89)),IF(D89="村",LEFT(L89,FIND("村",L89)),"エラー"))))</f>
        <v>江東区</v>
      </c>
      <c r="D89" s="8" t="str">
        <f>IF(AND(E89&lt;F89,E89&lt;G89,E89&lt;H89),"区",IF(AND(F89&lt;G89,F89&lt;H89),"市",IF(G89&lt;H89,"町","村")))</f>
        <v>区</v>
      </c>
      <c r="E89" s="8">
        <f>IF(COUNTIF($L89,"*区*"),FIND("区",$L89,2),100)</f>
        <v>3</v>
      </c>
      <c r="F89" s="8">
        <f>IF(COUNTIF($L89,"*市*"),FIND("市",$L89,2),100)</f>
        <v>100</v>
      </c>
      <c r="G89" s="8">
        <f>IF(COUNTIF($L89,"*町田市*"),100,IF(COUNTIF(L89,"*町*"),FIND("町",$L89),100))</f>
        <v>100</v>
      </c>
      <c r="H89" s="8">
        <f>IF(COUNTIF($L89,"*東村山*"),100,IF(COUNTIF(L89,"*武蔵村山*"),100,IF(COUNTIF(L89,"*羽村市*"),100,IF(COUNTIF(L89,"*村*"),FIND("村",$L89,2),100))))</f>
        <v>100</v>
      </c>
      <c r="I89" s="37" t="s">
        <v>1094</v>
      </c>
      <c r="J89" s="37" t="s">
        <v>1602</v>
      </c>
      <c r="K89" s="37" t="s">
        <v>548</v>
      </c>
      <c r="L89" s="37" t="s">
        <v>1989</v>
      </c>
      <c r="M89" s="37" t="s">
        <v>2352</v>
      </c>
      <c r="N89" s="37" t="s">
        <v>3</v>
      </c>
      <c r="O89" s="34">
        <v>46446</v>
      </c>
    </row>
    <row r="90" spans="1:15" x14ac:dyDescent="0.15">
      <c r="A90" s="3">
        <f t="shared" si="1"/>
        <v>89</v>
      </c>
      <c r="B90" s="7">
        <f>VLOOKUP(C90,区市町村番号!$B$3:$C$64,2,FALSE)</f>
        <v>8</v>
      </c>
      <c r="C90" s="8" t="str">
        <f>IF(D90="区",LEFT(L90,FIND("区",L90)),IF(D90="市",LEFT(L90,FIND("市",L90)),IF(D90="町",LEFT(L90,FIND("町",L90)),IF(D90="村",LEFT(L90,FIND("村",L90)),"エラー"))))</f>
        <v>江東区</v>
      </c>
      <c r="D90" s="8" t="str">
        <f>IF(AND(E90&lt;F90,E90&lt;G90,E90&lt;H90),"区",IF(AND(F90&lt;G90,F90&lt;H90),"市",IF(G90&lt;H90,"町","村")))</f>
        <v>区</v>
      </c>
      <c r="E90" s="8">
        <f>IF(COUNTIF($L90,"*区*"),FIND("区",$L90,2),100)</f>
        <v>3</v>
      </c>
      <c r="F90" s="8">
        <f>IF(COUNTIF($L90,"*市*"),FIND("市",$L90,2),100)</f>
        <v>100</v>
      </c>
      <c r="G90" s="8">
        <f>IF(COUNTIF($L90,"*町田市*"),100,IF(COUNTIF(L90,"*町*"),FIND("町",$L90),100))</f>
        <v>100</v>
      </c>
      <c r="H90" s="8">
        <f>IF(COUNTIF($L90,"*東村山*"),100,IF(COUNTIF(L90,"*武蔵村山*"),100,IF(COUNTIF(L90,"*羽村市*"),100,IF(COUNTIF(L90,"*村*"),FIND("村",$L90,2),100))))</f>
        <v>100</v>
      </c>
      <c r="I90" s="37" t="s">
        <v>1052</v>
      </c>
      <c r="J90" s="37" t="s">
        <v>1579</v>
      </c>
      <c r="K90" s="37" t="s">
        <v>461</v>
      </c>
      <c r="L90" s="37" t="s">
        <v>3351</v>
      </c>
      <c r="M90" s="37" t="s">
        <v>2329</v>
      </c>
      <c r="N90" s="37" t="s">
        <v>3352</v>
      </c>
      <c r="O90" s="34">
        <v>47603</v>
      </c>
    </row>
    <row r="91" spans="1:15" x14ac:dyDescent="0.15">
      <c r="A91" s="3">
        <f t="shared" si="1"/>
        <v>90</v>
      </c>
      <c r="B91" s="7">
        <f>VLOOKUP(C91,区市町村番号!$B$3:$C$64,2,FALSE)</f>
        <v>8</v>
      </c>
      <c r="C91" s="8" t="str">
        <f>IF(D91="区",LEFT(L91,FIND("区",L91)),IF(D91="市",LEFT(L91,FIND("市",L91)),IF(D91="町",LEFT(L91,FIND("町",L91)),IF(D91="村",LEFT(L91,FIND("村",L91)),"エラー"))))</f>
        <v>江東区</v>
      </c>
      <c r="D91" s="8" t="str">
        <f>IF(AND(E91&lt;F91,E91&lt;G91,E91&lt;H91),"区",IF(AND(F91&lt;G91,F91&lt;H91),"市",IF(G91&lt;H91,"町","村")))</f>
        <v>区</v>
      </c>
      <c r="E91" s="8">
        <f>IF(COUNTIF($L91,"*区*"),FIND("区",$L91,2),100)</f>
        <v>3</v>
      </c>
      <c r="F91" s="8">
        <f>IF(COUNTIF($L91,"*市*"),FIND("市",$L91,2),100)</f>
        <v>100</v>
      </c>
      <c r="G91" s="8">
        <f>IF(COUNTIF($L91,"*町田市*"),100,IF(COUNTIF(L91,"*町*"),FIND("町",$L91),100))</f>
        <v>100</v>
      </c>
      <c r="H91" s="8">
        <f>IF(COUNTIF($L91,"*東村山*"),100,IF(COUNTIF(L91,"*武蔵村山*"),100,IF(COUNTIF(L91,"*羽村市*"),100,IF(COUNTIF(L91,"*村*"),FIND("村",$L91,2),100))))</f>
        <v>100</v>
      </c>
      <c r="I91" s="37" t="s">
        <v>1071</v>
      </c>
      <c r="J91" s="37" t="s">
        <v>3133</v>
      </c>
      <c r="K91" s="37" t="s">
        <v>446</v>
      </c>
      <c r="L91" s="37" t="s">
        <v>3134</v>
      </c>
      <c r="M91" s="37" t="s">
        <v>2341</v>
      </c>
      <c r="N91" s="37" t="s">
        <v>61</v>
      </c>
      <c r="O91" s="34">
        <v>47634</v>
      </c>
    </row>
    <row r="92" spans="1:15" ht="27" x14ac:dyDescent="0.15">
      <c r="A92" s="3">
        <f t="shared" si="1"/>
        <v>91</v>
      </c>
      <c r="B92" s="7">
        <f>VLOOKUP(C92,区市町村番号!$B$3:$C$64,2,FALSE)</f>
        <v>8</v>
      </c>
      <c r="C92" s="8" t="str">
        <f>IF(D92="区",LEFT(L92,FIND("区",L92)),IF(D92="市",LEFT(L92,FIND("市",L92)),IF(D92="町",LEFT(L92,FIND("町",L92)),IF(D92="村",LEFT(L92,FIND("村",L92)),"エラー"))))</f>
        <v>江東区</v>
      </c>
      <c r="D92" s="8" t="str">
        <f>IF(AND(E92&lt;F92,E92&lt;G92,E92&lt;H92),"区",IF(AND(F92&lt;G92,F92&lt;H92),"市",IF(G92&lt;H92,"町","村")))</f>
        <v>区</v>
      </c>
      <c r="E92" s="8">
        <f>IF(COUNTIF($L92,"*区*"),FIND("区",$L92,2),100)</f>
        <v>3</v>
      </c>
      <c r="F92" s="8">
        <f>IF(COUNTIF($L92,"*市*"),FIND("市",$L92,2),100)</f>
        <v>100</v>
      </c>
      <c r="G92" s="8">
        <f>IF(COUNTIF($L92,"*町田市*"),100,IF(COUNTIF(L92,"*町*"),FIND("町",$L92),100))</f>
        <v>100</v>
      </c>
      <c r="H92" s="8">
        <f>IF(COUNTIF($L92,"*東村山*"),100,IF(COUNTIF(L92,"*武蔵村山*"),100,IF(COUNTIF(L92,"*羽村市*"),100,IF(COUNTIF(L92,"*村*"),FIND("村",$L92,2),100))))</f>
        <v>100</v>
      </c>
      <c r="I92" s="37" t="s">
        <v>1006</v>
      </c>
      <c r="J92" s="37" t="s">
        <v>1554</v>
      </c>
      <c r="K92" s="37" t="s">
        <v>384</v>
      </c>
      <c r="L92" s="37" t="s">
        <v>1949</v>
      </c>
      <c r="M92" s="37" t="s">
        <v>2304</v>
      </c>
      <c r="N92" s="37" t="s">
        <v>2575</v>
      </c>
      <c r="O92" s="34">
        <v>45900</v>
      </c>
    </row>
    <row r="93" spans="1:15" x14ac:dyDescent="0.15">
      <c r="A93" s="3">
        <f t="shared" si="1"/>
        <v>92</v>
      </c>
      <c r="B93" s="7">
        <f>VLOOKUP(C93,区市町村番号!$B$3:$C$64,2,FALSE)</f>
        <v>8</v>
      </c>
      <c r="C93" s="8" t="str">
        <f>IF(D93="区",LEFT(L93,FIND("区",L93)),IF(D93="市",LEFT(L93,FIND("市",L93)),IF(D93="町",LEFT(L93,FIND("町",L93)),IF(D93="村",LEFT(L93,FIND("村",L93)),"エラー"))))</f>
        <v>江東区</v>
      </c>
      <c r="D93" s="8" t="str">
        <f>IF(AND(E93&lt;F93,E93&lt;G93,E93&lt;H93),"区",IF(AND(F93&lt;G93,F93&lt;H93),"市",IF(G93&lt;H93,"町","村")))</f>
        <v>区</v>
      </c>
      <c r="E93" s="8">
        <f>IF(COUNTIF($L93,"*区*"),FIND("区",$L93,2),100)</f>
        <v>3</v>
      </c>
      <c r="F93" s="8">
        <f>IF(COUNTIF($L93,"*市*"),FIND("市",$L93,2),100)</f>
        <v>100</v>
      </c>
      <c r="G93" s="8">
        <f>IF(COUNTIF($L93,"*町田市*"),100,IF(COUNTIF(L93,"*町*"),FIND("町",$L93),100))</f>
        <v>100</v>
      </c>
      <c r="H93" s="8">
        <f>IF(COUNTIF($L93,"*東村山*"),100,IF(COUNTIF(L93,"*武蔵村山*"),100,IF(COUNTIF(L93,"*羽村市*"),100,IF(COUNTIF(L93,"*村*"),FIND("村",$L93,2),100))))</f>
        <v>100</v>
      </c>
      <c r="I93" s="37" t="s">
        <v>1179</v>
      </c>
      <c r="J93" s="37" t="s">
        <v>1668</v>
      </c>
      <c r="K93" s="37" t="s">
        <v>506</v>
      </c>
      <c r="L93" s="37" t="s">
        <v>2055</v>
      </c>
      <c r="M93" s="37" t="s">
        <v>2424</v>
      </c>
      <c r="N93" s="37" t="s">
        <v>41</v>
      </c>
      <c r="O93" s="34">
        <v>45930</v>
      </c>
    </row>
    <row r="94" spans="1:15" x14ac:dyDescent="0.15">
      <c r="A94" s="3">
        <f t="shared" si="1"/>
        <v>93</v>
      </c>
      <c r="B94" s="7">
        <f>VLOOKUP(C94,区市町村番号!$B$3:$C$64,2,FALSE)</f>
        <v>8</v>
      </c>
      <c r="C94" s="8" t="str">
        <f>IF(D94="区",LEFT(L94,FIND("区",L94)),IF(D94="市",LEFT(L94,FIND("市",L94)),IF(D94="町",LEFT(L94,FIND("町",L94)),IF(D94="村",LEFT(L94,FIND("村",L94)),"エラー"))))</f>
        <v>江東区</v>
      </c>
      <c r="D94" s="8" t="str">
        <f>IF(AND(E94&lt;F94,E94&lt;G94,E94&lt;H94),"区",IF(AND(F94&lt;G94,F94&lt;H94),"市",IF(G94&lt;H94,"町","村")))</f>
        <v>区</v>
      </c>
      <c r="E94" s="8">
        <f>IF(COUNTIF($L94,"*区*"),FIND("区",$L94,2),100)</f>
        <v>3</v>
      </c>
      <c r="F94" s="8">
        <f>IF(COUNTIF($L94,"*市*"),FIND("市",$L94,2),100)</f>
        <v>100</v>
      </c>
      <c r="G94" s="8">
        <f>IF(COUNTIF($L94,"*町田市*"),100,IF(COUNTIF(L94,"*町*"),FIND("町",$L94),100))</f>
        <v>100</v>
      </c>
      <c r="H94" s="8">
        <f>IF(COUNTIF($L94,"*東村山*"),100,IF(COUNTIF(L94,"*武蔵村山*"),100,IF(COUNTIF(L94,"*羽村市*"),100,IF(COUNTIF(L94,"*村*"),FIND("村",$L94,2),100))))</f>
        <v>100</v>
      </c>
      <c r="I94" s="37" t="s">
        <v>1327</v>
      </c>
      <c r="J94" s="37" t="s">
        <v>1751</v>
      </c>
      <c r="K94" s="37" t="s">
        <v>1860</v>
      </c>
      <c r="L94" s="37" t="s">
        <v>2142</v>
      </c>
      <c r="M94" s="37" t="s">
        <v>2503</v>
      </c>
      <c r="N94" s="37" t="s">
        <v>3</v>
      </c>
      <c r="O94" s="34">
        <v>47208</v>
      </c>
    </row>
    <row r="95" spans="1:15" ht="27" x14ac:dyDescent="0.15">
      <c r="A95" s="3">
        <f t="shared" si="1"/>
        <v>94</v>
      </c>
      <c r="B95" s="7">
        <f>VLOOKUP(C95,区市町村番号!$B$3:$C$64,2,FALSE)</f>
        <v>8</v>
      </c>
      <c r="C95" s="8" t="str">
        <f>IF(D95="区",LEFT(L95,FIND("区",L95)),IF(D95="市",LEFT(L95,FIND("市",L95)),IF(D95="町",LEFT(L95,FIND("町",L95)),IF(D95="村",LEFT(L95,FIND("村",L95)),"エラー"))))</f>
        <v>江東区</v>
      </c>
      <c r="D95" s="8" t="str">
        <f>IF(AND(E95&lt;F95,E95&lt;G95,E95&lt;H95),"区",IF(AND(F95&lt;G95,F95&lt;H95),"市",IF(G95&lt;H95,"町","村")))</f>
        <v>区</v>
      </c>
      <c r="E95" s="8">
        <f>IF(COUNTIF($L95,"*区*"),FIND("区",$L95,2),100)</f>
        <v>3</v>
      </c>
      <c r="F95" s="8">
        <f>IF(COUNTIF($L95,"*市*"),FIND("市",$L95,2),100)</f>
        <v>100</v>
      </c>
      <c r="G95" s="8">
        <f>IF(COUNTIF($L95,"*町田市*"),100,IF(COUNTIF(L95,"*町*"),FIND("町",$L95),100))</f>
        <v>100</v>
      </c>
      <c r="H95" s="8">
        <f>IF(COUNTIF($L95,"*東村山*"),100,IF(COUNTIF(L95,"*武蔵村山*"),100,IF(COUNTIF(L95,"*羽村市*"),100,IF(COUNTIF(L95,"*村*"),FIND("村",$L95,2),100))))</f>
        <v>100</v>
      </c>
      <c r="I95" s="37" t="s">
        <v>2803</v>
      </c>
      <c r="J95" s="37" t="s">
        <v>2812</v>
      </c>
      <c r="K95" s="37" t="s">
        <v>2767</v>
      </c>
      <c r="L95" s="37" t="s">
        <v>2813</v>
      </c>
      <c r="M95" s="37" t="s">
        <v>2814</v>
      </c>
      <c r="N95" s="37" t="s">
        <v>20</v>
      </c>
      <c r="O95" s="34">
        <v>47087</v>
      </c>
    </row>
    <row r="96" spans="1:15" ht="27" x14ac:dyDescent="0.15">
      <c r="A96" s="3">
        <f t="shared" si="1"/>
        <v>95</v>
      </c>
      <c r="B96" s="7">
        <f>VLOOKUP(C96,区市町村番号!$B$3:$C$64,2,FALSE)</f>
        <v>8</v>
      </c>
      <c r="C96" s="8" t="str">
        <f>IF(D96="区",LEFT(L96,FIND("区",L96)),IF(D96="市",LEFT(L96,FIND("市",L96)),IF(D96="町",LEFT(L96,FIND("町",L96)),IF(D96="村",LEFT(L96,FIND("村",L96)),"エラー"))))</f>
        <v>江東区</v>
      </c>
      <c r="D96" s="8" t="str">
        <f>IF(AND(E96&lt;F96,E96&lt;G96,E96&lt;H96),"区",IF(AND(F96&lt;G96,F96&lt;H96),"市",IF(G96&lt;H96,"町","村")))</f>
        <v>区</v>
      </c>
      <c r="E96" s="8">
        <f>IF(COUNTIF($L96,"*区*"),FIND("区",$L96,2),100)</f>
        <v>3</v>
      </c>
      <c r="F96" s="8">
        <f>IF(COUNTIF($L96,"*市*"),FIND("市",$L96,2),100)</f>
        <v>100</v>
      </c>
      <c r="G96" s="8">
        <f>IF(COUNTIF($L96,"*町田市*"),100,IF(COUNTIF(L96,"*町*"),FIND("町",$L96),100))</f>
        <v>100</v>
      </c>
      <c r="H96" s="8">
        <f>IF(COUNTIF($L96,"*東村山*"),100,IF(COUNTIF(L96,"*武蔵村山*"),100,IF(COUNTIF(L96,"*羽村市*"),100,IF(COUNTIF(L96,"*村*"),FIND("村",$L96,2),100))))</f>
        <v>100</v>
      </c>
      <c r="I96" s="37" t="s">
        <v>1010</v>
      </c>
      <c r="J96" s="37" t="s">
        <v>2812</v>
      </c>
      <c r="K96" s="37" t="s">
        <v>2767</v>
      </c>
      <c r="L96" s="37" t="s">
        <v>2813</v>
      </c>
      <c r="M96" s="37" t="s">
        <v>2814</v>
      </c>
      <c r="N96" s="37" t="s">
        <v>20</v>
      </c>
      <c r="O96" s="34">
        <v>47603</v>
      </c>
    </row>
    <row r="97" spans="1:15" x14ac:dyDescent="0.15">
      <c r="A97" s="3">
        <f t="shared" si="1"/>
        <v>96</v>
      </c>
      <c r="B97" s="7">
        <f>VLOOKUP(C97,区市町村番号!$B$3:$C$64,2,FALSE)</f>
        <v>8</v>
      </c>
      <c r="C97" s="8" t="str">
        <f>IF(D97="区",LEFT(L97,FIND("区",L97)),IF(D97="市",LEFT(L97,FIND("市",L97)),IF(D97="町",LEFT(L97,FIND("町",L97)),IF(D97="村",LEFT(L97,FIND("村",L97)),"エラー"))))</f>
        <v>江東区</v>
      </c>
      <c r="D97" s="8" t="str">
        <f>IF(AND(E97&lt;F97,E97&lt;G97,E97&lt;H97),"区",IF(AND(F97&lt;G97,F97&lt;H97),"市",IF(G97&lt;H97,"町","村")))</f>
        <v>区</v>
      </c>
      <c r="E97" s="8">
        <f>IF(COUNTIF($L97,"*区*"),FIND("区",$L97,2),100)</f>
        <v>3</v>
      </c>
      <c r="F97" s="8">
        <f>IF(COUNTIF($L97,"*市*"),FIND("市",$L97,2),100)</f>
        <v>100</v>
      </c>
      <c r="G97" s="8">
        <f>IF(COUNTIF($L97,"*町田市*"),100,IF(COUNTIF(L97,"*町*"),FIND("町",$L97),100))</f>
        <v>100</v>
      </c>
      <c r="H97" s="8">
        <f>IF(COUNTIF($L97,"*東村山*"),100,IF(COUNTIF(L97,"*武蔵村山*"),100,IF(COUNTIF(L97,"*羽村市*"),100,IF(COUNTIF(L97,"*村*"),FIND("村",$L97,2),100))))</f>
        <v>100</v>
      </c>
      <c r="I97" s="37" t="s">
        <v>3103</v>
      </c>
      <c r="J97" s="37" t="s">
        <v>3196</v>
      </c>
      <c r="K97" s="37" t="s">
        <v>461</v>
      </c>
      <c r="L97" s="37" t="s">
        <v>3197</v>
      </c>
      <c r="M97" s="37" t="s">
        <v>3198</v>
      </c>
      <c r="N97" s="37" t="s">
        <v>3199</v>
      </c>
      <c r="O97" s="34">
        <v>47391</v>
      </c>
    </row>
    <row r="98" spans="1:15" x14ac:dyDescent="0.15">
      <c r="A98" s="3">
        <f t="shared" si="1"/>
        <v>97</v>
      </c>
      <c r="B98" s="7">
        <f>VLOOKUP(C98,区市町村番号!$B$3:$C$64,2,FALSE)</f>
        <v>8</v>
      </c>
      <c r="C98" s="8" t="str">
        <f>IF(D98="区",LEFT(L98,FIND("区",L98)),IF(D98="市",LEFT(L98,FIND("市",L98)),IF(D98="町",LEFT(L98,FIND("町",L98)),IF(D98="村",LEFT(L98,FIND("村",L98)),"エラー"))))</f>
        <v>江東区</v>
      </c>
      <c r="D98" s="8" t="str">
        <f>IF(AND(E98&lt;F98,E98&lt;G98,E98&lt;H98),"区",IF(AND(F98&lt;G98,F98&lt;H98),"市",IF(G98&lt;H98,"町","村")))</f>
        <v>区</v>
      </c>
      <c r="E98" s="8">
        <f>IF(COUNTIF($L98,"*区*"),FIND("区",$L98,2),100)</f>
        <v>3</v>
      </c>
      <c r="F98" s="8">
        <f>IF(COUNTIF($L98,"*市*"),FIND("市",$L98,2),100)</f>
        <v>100</v>
      </c>
      <c r="G98" s="8">
        <f>IF(COUNTIF($L98,"*町田市*"),100,IF(COUNTIF(L98,"*町*"),FIND("町",$L98),100))</f>
        <v>100</v>
      </c>
      <c r="H98" s="8">
        <f>IF(COUNTIF($L98,"*東村山*"),100,IF(COUNTIF(L98,"*武蔵村山*"),100,IF(COUNTIF(L98,"*羽村市*"),100,IF(COUNTIF(L98,"*村*"),FIND("村",$L98,2),100))))</f>
        <v>100</v>
      </c>
      <c r="I98" s="37" t="s">
        <v>951</v>
      </c>
      <c r="J98" s="37" t="s">
        <v>262</v>
      </c>
      <c r="K98" s="37" t="s">
        <v>506</v>
      </c>
      <c r="L98" s="37" t="s">
        <v>321</v>
      </c>
      <c r="M98" s="37" t="s">
        <v>89</v>
      </c>
      <c r="N98" s="37" t="s">
        <v>3</v>
      </c>
      <c r="O98" s="34">
        <v>47542</v>
      </c>
    </row>
    <row r="99" spans="1:15" x14ac:dyDescent="0.15">
      <c r="A99" s="3">
        <f t="shared" si="1"/>
        <v>98</v>
      </c>
      <c r="B99" s="7">
        <f>VLOOKUP(C99,区市町村番号!$B$3:$C$64,2,FALSE)</f>
        <v>8</v>
      </c>
      <c r="C99" s="8" t="str">
        <f>IF(D99="区",LEFT(L99,FIND("区",L99)),IF(D99="市",LEFT(L99,FIND("市",L99)),IF(D99="町",LEFT(L99,FIND("町",L99)),IF(D99="村",LEFT(L99,FIND("村",L99)),"エラー"))))</f>
        <v>江東区</v>
      </c>
      <c r="D99" s="8" t="str">
        <f>IF(AND(E99&lt;F99,E99&lt;G99,E99&lt;H99),"区",IF(AND(F99&lt;G99,F99&lt;H99),"市",IF(G99&lt;H99,"町","村")))</f>
        <v>区</v>
      </c>
      <c r="E99" s="8">
        <f>IF(COUNTIF($L99,"*区*"),FIND("区",$L99,2),100)</f>
        <v>3</v>
      </c>
      <c r="F99" s="8">
        <f>IF(COUNTIF($L99,"*市*"),FIND("市",$L99,2),100)</f>
        <v>100</v>
      </c>
      <c r="G99" s="8">
        <f>IF(COUNTIF($L99,"*町田市*"),100,IF(COUNTIF(L99,"*町*"),FIND("町",$L99),100))</f>
        <v>100</v>
      </c>
      <c r="H99" s="8">
        <f>IF(COUNTIF($L99,"*東村山*"),100,IF(COUNTIF(L99,"*武蔵村山*"),100,IF(COUNTIF(L99,"*羽村市*"),100,IF(COUNTIF(L99,"*村*"),FIND("村",$L99,2),100))))</f>
        <v>100</v>
      </c>
      <c r="I99" s="37" t="s">
        <v>1171</v>
      </c>
      <c r="J99" s="37" t="s">
        <v>1661</v>
      </c>
      <c r="K99" s="37" t="s">
        <v>1846</v>
      </c>
      <c r="L99" s="37" t="s">
        <v>2048</v>
      </c>
      <c r="M99" s="37" t="s">
        <v>2417</v>
      </c>
      <c r="N99" s="37" t="s">
        <v>42</v>
      </c>
      <c r="O99" s="34">
        <v>45900</v>
      </c>
    </row>
    <row r="100" spans="1:15" x14ac:dyDescent="0.15">
      <c r="A100" s="3">
        <f t="shared" si="1"/>
        <v>99</v>
      </c>
      <c r="B100" s="7">
        <f>VLOOKUP(C100,区市町村番号!$B$3:$C$64,2,FALSE)</f>
        <v>8</v>
      </c>
      <c r="C100" s="8" t="str">
        <f>IF(D100="区",LEFT(L100,FIND("区",L100)),IF(D100="市",LEFT(L100,FIND("市",L100)),IF(D100="町",LEFT(L100,FIND("町",L100)),IF(D100="村",LEFT(L100,FIND("村",L100)),"エラー"))))</f>
        <v>江東区</v>
      </c>
      <c r="D100" s="8" t="str">
        <f>IF(AND(E100&lt;F100,E100&lt;G100,E100&lt;H100),"区",IF(AND(F100&lt;G100,F100&lt;H100),"市",IF(G100&lt;H100,"町","村")))</f>
        <v>区</v>
      </c>
      <c r="E100" s="8">
        <f>IF(COUNTIF($L100,"*区*"),FIND("区",$L100,2),100)</f>
        <v>3</v>
      </c>
      <c r="F100" s="8">
        <f>IF(COUNTIF($L100,"*市*"),FIND("市",$L100,2),100)</f>
        <v>100</v>
      </c>
      <c r="G100" s="8">
        <f>IF(COUNTIF($L100,"*町田市*"),100,IF(COUNTIF(L100,"*町*"),FIND("町",$L100),100))</f>
        <v>100</v>
      </c>
      <c r="H100" s="8">
        <f>IF(COUNTIF($L100,"*東村山*"),100,IF(COUNTIF(L100,"*武蔵村山*"),100,IF(COUNTIF(L100,"*羽村市*"),100,IF(COUNTIF(L100,"*村*"),FIND("村",$L100,2),100))))</f>
        <v>100</v>
      </c>
      <c r="I100" s="37" t="s">
        <v>873</v>
      </c>
      <c r="J100" s="37" t="s">
        <v>271</v>
      </c>
      <c r="K100" s="37" t="s">
        <v>604</v>
      </c>
      <c r="L100" s="37" t="s">
        <v>326</v>
      </c>
      <c r="M100" s="37" t="s">
        <v>346</v>
      </c>
      <c r="N100" s="37" t="s">
        <v>15</v>
      </c>
      <c r="O100" s="34">
        <v>45900</v>
      </c>
    </row>
    <row r="101" spans="1:15" x14ac:dyDescent="0.15">
      <c r="A101" s="3">
        <f t="shared" si="1"/>
        <v>100</v>
      </c>
      <c r="B101" s="7">
        <f>VLOOKUP(C101,区市町村番号!$B$3:$C$64,2,FALSE)</f>
        <v>8</v>
      </c>
      <c r="C101" s="8" t="str">
        <f>IF(D101="区",LEFT(L101,FIND("区",L101)),IF(D101="市",LEFT(L101,FIND("市",L101)),IF(D101="町",LEFT(L101,FIND("町",L101)),IF(D101="村",LEFT(L101,FIND("村",L101)),"エラー"))))</f>
        <v>江東区</v>
      </c>
      <c r="D101" s="8" t="str">
        <f>IF(AND(E101&lt;F101,E101&lt;G101,E101&lt;H101),"区",IF(AND(F101&lt;G101,F101&lt;H101),"市",IF(G101&lt;H101,"町","村")))</f>
        <v>区</v>
      </c>
      <c r="E101" s="8">
        <f>IF(COUNTIF($L101,"*区*"),FIND("区",$L101,2),100)</f>
        <v>3</v>
      </c>
      <c r="F101" s="8">
        <f>IF(COUNTIF($L101,"*市*"),FIND("市",$L101,2),100)</f>
        <v>100</v>
      </c>
      <c r="G101" s="8">
        <f>IF(COUNTIF($L101,"*町田市*"),100,IF(COUNTIF(L101,"*町*"),FIND("町",$L101),100))</f>
        <v>100</v>
      </c>
      <c r="H101" s="8">
        <f>IF(COUNTIF($L101,"*東村山*"),100,IF(COUNTIF(L101,"*武蔵村山*"),100,IF(COUNTIF(L101,"*羽村市*"),100,IF(COUNTIF(L101,"*村*"),FIND("村",$L101,2),100))))</f>
        <v>100</v>
      </c>
      <c r="I101" s="37" t="s">
        <v>872</v>
      </c>
      <c r="J101" s="37" t="s">
        <v>271</v>
      </c>
      <c r="K101" s="37" t="s">
        <v>604</v>
      </c>
      <c r="L101" s="37" t="s">
        <v>326</v>
      </c>
      <c r="M101" s="37" t="s">
        <v>346</v>
      </c>
      <c r="N101" s="37" t="s">
        <v>3</v>
      </c>
      <c r="O101" s="34">
        <v>45900</v>
      </c>
    </row>
    <row r="102" spans="1:15" x14ac:dyDescent="0.15">
      <c r="A102" s="3">
        <f t="shared" si="1"/>
        <v>101</v>
      </c>
      <c r="B102" s="7">
        <f>VLOOKUP(C102,区市町村番号!$B$3:$C$64,2,FALSE)</f>
        <v>8</v>
      </c>
      <c r="C102" s="8" t="str">
        <f>IF(D102="区",LEFT(L102,FIND("区",L102)),IF(D102="市",LEFT(L102,FIND("市",L102)),IF(D102="町",LEFT(L102,FIND("町",L102)),IF(D102="村",LEFT(L102,FIND("村",L102)),"エラー"))))</f>
        <v>江東区</v>
      </c>
      <c r="D102" s="8" t="str">
        <f>IF(AND(E102&lt;F102,E102&lt;G102,E102&lt;H102),"区",IF(AND(F102&lt;G102,F102&lt;H102),"市",IF(G102&lt;H102,"町","村")))</f>
        <v>区</v>
      </c>
      <c r="E102" s="8">
        <f>IF(COUNTIF($L102,"*区*"),FIND("区",$L102,2),100)</f>
        <v>3</v>
      </c>
      <c r="F102" s="8">
        <f>IF(COUNTIF($L102,"*市*"),FIND("市",$L102,2),100)</f>
        <v>100</v>
      </c>
      <c r="G102" s="8">
        <f>IF(COUNTIF($L102,"*町田市*"),100,IF(COUNTIF(L102,"*町*"),FIND("町",$L102),100))</f>
        <v>100</v>
      </c>
      <c r="H102" s="8">
        <f>IF(COUNTIF($L102,"*東村山*"),100,IF(COUNTIF(L102,"*武蔵村山*"),100,IF(COUNTIF(L102,"*羽村市*"),100,IF(COUNTIF(L102,"*村*"),FIND("村",$L102,2),100))))</f>
        <v>100</v>
      </c>
      <c r="I102" s="37" t="s">
        <v>874</v>
      </c>
      <c r="J102" s="37" t="s">
        <v>271</v>
      </c>
      <c r="K102" s="37" t="s">
        <v>604</v>
      </c>
      <c r="L102" s="37" t="s">
        <v>326</v>
      </c>
      <c r="M102" s="37" t="s">
        <v>346</v>
      </c>
      <c r="N102" s="37" t="s">
        <v>348</v>
      </c>
      <c r="O102" s="34">
        <v>45900</v>
      </c>
    </row>
    <row r="103" spans="1:15" x14ac:dyDescent="0.15">
      <c r="A103" s="3">
        <f t="shared" si="1"/>
        <v>102</v>
      </c>
      <c r="B103" s="7">
        <f>VLOOKUP(C103,区市町村番号!$B$3:$C$64,2,FALSE)</f>
        <v>8</v>
      </c>
      <c r="C103" s="8" t="str">
        <f>IF(D103="区",LEFT(L103,FIND("区",L103)),IF(D103="市",LEFT(L103,FIND("市",L103)),IF(D103="町",LEFT(L103,FIND("町",L103)),IF(D103="村",LEFT(L103,FIND("村",L103)),"エラー"))))</f>
        <v>江東区</v>
      </c>
      <c r="D103" s="8" t="str">
        <f>IF(AND(E103&lt;F103,E103&lt;G103,E103&lt;H103),"区",IF(AND(F103&lt;G103,F103&lt;H103),"市",IF(G103&lt;H103,"町","村")))</f>
        <v>区</v>
      </c>
      <c r="E103" s="8">
        <f>IF(COUNTIF($L103,"*区*"),FIND("区",$L103,2),100)</f>
        <v>3</v>
      </c>
      <c r="F103" s="8">
        <f>IF(COUNTIF($L103,"*市*"),FIND("市",$L103,2),100)</f>
        <v>100</v>
      </c>
      <c r="G103" s="8">
        <f>IF(COUNTIF($L103,"*町田市*"),100,IF(COUNTIF(L103,"*町*"),FIND("町",$L103),100))</f>
        <v>100</v>
      </c>
      <c r="H103" s="8">
        <f>IF(COUNTIF($L103,"*東村山*"),100,IF(COUNTIF(L103,"*武蔵村山*"),100,IF(COUNTIF(L103,"*羽村市*"),100,IF(COUNTIF(L103,"*村*"),FIND("村",$L103,2),100))))</f>
        <v>100</v>
      </c>
      <c r="I103" s="37" t="s">
        <v>3097</v>
      </c>
      <c r="J103" s="37" t="s">
        <v>3173</v>
      </c>
      <c r="K103" s="37" t="s">
        <v>2767</v>
      </c>
      <c r="L103" s="37" t="s">
        <v>3174</v>
      </c>
      <c r="M103" s="37" t="s">
        <v>3175</v>
      </c>
      <c r="N103" s="37" t="s">
        <v>56</v>
      </c>
      <c r="O103" s="34">
        <v>47452</v>
      </c>
    </row>
    <row r="104" spans="1:15" x14ac:dyDescent="0.15">
      <c r="A104" s="3">
        <f t="shared" si="1"/>
        <v>103</v>
      </c>
      <c r="B104" s="7">
        <f>VLOOKUP(C104,区市町村番号!$B$3:$C$64,2,FALSE)</f>
        <v>8</v>
      </c>
      <c r="C104" s="8" t="str">
        <f>IF(D104="区",LEFT(L104,FIND("区",L104)),IF(D104="市",LEFT(L104,FIND("市",L104)),IF(D104="町",LEFT(L104,FIND("町",L104)),IF(D104="村",LEFT(L104,FIND("村",L104)),"エラー"))))</f>
        <v>江東区</v>
      </c>
      <c r="D104" s="8" t="str">
        <f>IF(AND(E104&lt;F104,E104&lt;G104,E104&lt;H104),"区",IF(AND(F104&lt;G104,F104&lt;H104),"市",IF(G104&lt;H104,"町","村")))</f>
        <v>区</v>
      </c>
      <c r="E104" s="8">
        <f>IF(COUNTIF($L104,"*区*"),FIND("区",$L104,2),100)</f>
        <v>3</v>
      </c>
      <c r="F104" s="8">
        <f>IF(COUNTIF($L104,"*市*"),FIND("市",$L104,2),100)</f>
        <v>100</v>
      </c>
      <c r="G104" s="8">
        <f>IF(COUNTIF($L104,"*町田市*"),100,IF(COUNTIF(L104,"*町*"),FIND("町",$L104),100))</f>
        <v>100</v>
      </c>
      <c r="H104" s="8">
        <f>IF(COUNTIF($L104,"*東村山*"),100,IF(COUNTIF(L104,"*武蔵村山*"),100,IF(COUNTIF(L104,"*羽村市*"),100,IF(COUNTIF(L104,"*村*"),FIND("村",$L104,2),100))))</f>
        <v>100</v>
      </c>
      <c r="I104" s="37" t="s">
        <v>1049</v>
      </c>
      <c r="J104" s="37" t="s">
        <v>3347</v>
      </c>
      <c r="K104" s="37" t="s">
        <v>461</v>
      </c>
      <c r="L104" s="37" t="s">
        <v>3348</v>
      </c>
      <c r="M104" s="37" t="s">
        <v>2326</v>
      </c>
      <c r="N104" s="37" t="s">
        <v>3</v>
      </c>
      <c r="O104" s="34">
        <v>47968</v>
      </c>
    </row>
    <row r="105" spans="1:15" x14ac:dyDescent="0.15">
      <c r="A105" s="3">
        <f t="shared" si="1"/>
        <v>104</v>
      </c>
      <c r="B105" s="7">
        <f>VLOOKUP(C105,区市町村番号!$B$3:$C$64,2,FALSE)</f>
        <v>8</v>
      </c>
      <c r="C105" s="8" t="str">
        <f>IF(D105="区",LEFT(L105,FIND("区",L105)),IF(D105="市",LEFT(L105,FIND("市",L105)),IF(D105="町",LEFT(L105,FIND("町",L105)),IF(D105="村",LEFT(L105,FIND("村",L105)),"エラー"))))</f>
        <v>江東区</v>
      </c>
      <c r="D105" s="8" t="str">
        <f>IF(AND(E105&lt;F105,E105&lt;G105,E105&lt;H105),"区",IF(AND(F105&lt;G105,F105&lt;H105),"市",IF(G105&lt;H105,"町","村")))</f>
        <v>区</v>
      </c>
      <c r="E105" s="8">
        <f>IF(COUNTIF($L105,"*区*"),FIND("区",$L105,2),100)</f>
        <v>3</v>
      </c>
      <c r="F105" s="8">
        <f>IF(COUNTIF($L105,"*市*"),FIND("市",$L105,2),100)</f>
        <v>100</v>
      </c>
      <c r="G105" s="8">
        <f>IF(COUNTIF($L105,"*町田市*"),100,IF(COUNTIF(L105,"*町*"),FIND("町",$L105),100))</f>
        <v>18</v>
      </c>
      <c r="H105" s="8">
        <f>IF(COUNTIF($L105,"*東村山*"),100,IF(COUNTIF(L105,"*武蔵村山*"),100,IF(COUNTIF(L105,"*羽村市*"),100,IF(COUNTIF(L105,"*村*"),FIND("村",$L105,2),100))))</f>
        <v>100</v>
      </c>
      <c r="I105" s="37" t="s">
        <v>1060</v>
      </c>
      <c r="J105" s="37" t="s">
        <v>280</v>
      </c>
      <c r="K105" s="37" t="s">
        <v>1837</v>
      </c>
      <c r="L105" s="37" t="s">
        <v>1974</v>
      </c>
      <c r="M105" s="37" t="s">
        <v>88</v>
      </c>
      <c r="N105" s="37" t="s">
        <v>3353</v>
      </c>
      <c r="O105" s="34">
        <v>47603</v>
      </c>
    </row>
    <row r="106" spans="1:15" ht="27" x14ac:dyDescent="0.15">
      <c r="A106" s="3">
        <f t="shared" si="1"/>
        <v>105</v>
      </c>
      <c r="B106" s="7">
        <f>VLOOKUP(C106,区市町村番号!$B$3:$C$64,2,FALSE)</f>
        <v>8</v>
      </c>
      <c r="C106" s="8" t="str">
        <f>IF(D106="区",LEFT(L106,FIND("区",L106)),IF(D106="市",LEFT(L106,FIND("市",L106)),IF(D106="町",LEFT(L106,FIND("町",L106)),IF(D106="村",LEFT(L106,FIND("村",L106)),"エラー"))))</f>
        <v>江東区</v>
      </c>
      <c r="D106" s="8" t="str">
        <f>IF(AND(E106&lt;F106,E106&lt;G106,E106&lt;H106),"区",IF(AND(F106&lt;G106,F106&lt;H106),"市",IF(G106&lt;H106,"町","村")))</f>
        <v>区</v>
      </c>
      <c r="E106" s="8">
        <f>IF(COUNTIF($L106,"*区*"),FIND("区",$L106,2),100)</f>
        <v>3</v>
      </c>
      <c r="F106" s="8">
        <f>IF(COUNTIF($L106,"*市*"),FIND("市",$L106,2),100)</f>
        <v>100</v>
      </c>
      <c r="G106" s="8">
        <f>IF(COUNTIF($L106,"*町田市*"),100,IF(COUNTIF(L106,"*町*"),FIND("町",$L106),100))</f>
        <v>100</v>
      </c>
      <c r="H106" s="8">
        <f>IF(COUNTIF($L106,"*東村山*"),100,IF(COUNTIF(L106,"*武蔵村山*"),100,IF(COUNTIF(L106,"*羽村市*"),100,IF(COUNTIF(L106,"*村*"),FIND("村",$L106,2),100))))</f>
        <v>100</v>
      </c>
      <c r="I106" s="36" t="s">
        <v>2873</v>
      </c>
      <c r="J106" s="36" t="s">
        <v>2935</v>
      </c>
      <c r="K106" s="36" t="s">
        <v>461</v>
      </c>
      <c r="L106" s="36" t="s">
        <v>2936</v>
      </c>
      <c r="M106" s="36" t="s">
        <v>2881</v>
      </c>
      <c r="N106" s="36" t="s">
        <v>2882</v>
      </c>
      <c r="O106" s="34">
        <v>47149</v>
      </c>
    </row>
    <row r="107" spans="1:15" x14ac:dyDescent="0.15">
      <c r="A107" s="3">
        <f t="shared" si="1"/>
        <v>106</v>
      </c>
      <c r="B107" s="7">
        <f>VLOOKUP(C107,区市町村番号!$B$3:$C$64,2,FALSE)</f>
        <v>8</v>
      </c>
      <c r="C107" s="8" t="str">
        <f>IF(D107="区",LEFT(L107,FIND("区",L107)),IF(D107="市",LEFT(L107,FIND("市",L107)),IF(D107="町",LEFT(L107,FIND("町",L107)),IF(D107="村",LEFT(L107,FIND("村",L107)),"エラー"))))</f>
        <v>江東区</v>
      </c>
      <c r="D107" s="8" t="str">
        <f>IF(AND(E107&lt;F107,E107&lt;G107,E107&lt;H107),"区",IF(AND(F107&lt;G107,F107&lt;H107),"市",IF(G107&lt;H107,"町","村")))</f>
        <v>区</v>
      </c>
      <c r="E107" s="8">
        <f>IF(COUNTIF($L107,"*区*"),FIND("区",$L107,2),100)</f>
        <v>3</v>
      </c>
      <c r="F107" s="8">
        <f>IF(COUNTIF($L107,"*市*"),FIND("市",$L107,2),100)</f>
        <v>100</v>
      </c>
      <c r="G107" s="8">
        <f>IF(COUNTIF($L107,"*町田市*"),100,IF(COUNTIF(L107,"*町*"),FIND("町",$L107),100))</f>
        <v>100</v>
      </c>
      <c r="H107" s="8">
        <f>IF(COUNTIF($L107,"*東村山*"),100,IF(COUNTIF(L107,"*武蔵村山*"),100,IF(COUNTIF(L107,"*羽村市*"),100,IF(COUNTIF(L107,"*村*"),FIND("村",$L107,2),100))))</f>
        <v>100</v>
      </c>
      <c r="I107" s="37" t="s">
        <v>3274</v>
      </c>
      <c r="J107" s="37" t="s">
        <v>3495</v>
      </c>
      <c r="K107" s="37" t="s">
        <v>461</v>
      </c>
      <c r="L107" s="37" t="s">
        <v>2936</v>
      </c>
      <c r="M107" s="37" t="s">
        <v>2881</v>
      </c>
      <c r="N107" s="37" t="s">
        <v>14</v>
      </c>
      <c r="O107" s="34">
        <v>47542</v>
      </c>
    </row>
    <row r="108" spans="1:15" x14ac:dyDescent="0.15">
      <c r="A108" s="3">
        <f t="shared" si="1"/>
        <v>107</v>
      </c>
      <c r="B108" s="7">
        <f>VLOOKUP(C108,区市町村番号!$B$3:$C$64,2,FALSE)</f>
        <v>8</v>
      </c>
      <c r="C108" s="8" t="str">
        <f>IF(D108="区",LEFT(L108,FIND("区",L108)),IF(D108="市",LEFT(L108,FIND("市",L108)),IF(D108="町",LEFT(L108,FIND("町",L108)),IF(D108="村",LEFT(L108,FIND("村",L108)),"エラー"))))</f>
        <v>江東区</v>
      </c>
      <c r="D108" s="8" t="str">
        <f>IF(AND(E108&lt;F108,E108&lt;G108,E108&lt;H108),"区",IF(AND(F108&lt;G108,F108&lt;H108),"市",IF(G108&lt;H108,"町","村")))</f>
        <v>区</v>
      </c>
      <c r="E108" s="8">
        <f>IF(COUNTIF($L108,"*区*"),FIND("区",$L108,2),100)</f>
        <v>3</v>
      </c>
      <c r="F108" s="8">
        <f>IF(COUNTIF($L108,"*市*"),FIND("市",$L108,2),100)</f>
        <v>100</v>
      </c>
      <c r="G108" s="8">
        <f>IF(COUNTIF($L108,"*町田市*"),100,IF(COUNTIF(L108,"*町*"),FIND("町",$L108),100))</f>
        <v>100</v>
      </c>
      <c r="H108" s="8">
        <f>IF(COUNTIF($L108,"*東村山*"),100,IF(COUNTIF(L108,"*武蔵村山*"),100,IF(COUNTIF(L108,"*羽村市*"),100,IF(COUNTIF(L108,"*村*"),FIND("村",$L108,2),100))))</f>
        <v>100</v>
      </c>
      <c r="I108" s="37" t="s">
        <v>2884</v>
      </c>
      <c r="J108" s="37" t="s">
        <v>2908</v>
      </c>
      <c r="K108" s="37" t="s">
        <v>446</v>
      </c>
      <c r="L108" s="37" t="s">
        <v>2909</v>
      </c>
      <c r="M108" s="37" t="s">
        <v>2910</v>
      </c>
      <c r="N108" s="37" t="s">
        <v>3</v>
      </c>
      <c r="O108" s="34">
        <v>46873</v>
      </c>
    </row>
    <row r="109" spans="1:15" x14ac:dyDescent="0.15">
      <c r="A109" s="3">
        <f t="shared" si="1"/>
        <v>108</v>
      </c>
      <c r="B109" s="7">
        <f>VLOOKUP(C109,区市町村番号!$B$3:$C$64,2,FALSE)</f>
        <v>8</v>
      </c>
      <c r="C109" s="8" t="str">
        <f>IF(D109="区",LEFT(L109,FIND("区",L109)),IF(D109="市",LEFT(L109,FIND("市",L109)),IF(D109="町",LEFT(L109,FIND("町",L109)),IF(D109="村",LEFT(L109,FIND("村",L109)),"エラー"))))</f>
        <v>江東区</v>
      </c>
      <c r="D109" s="8" t="str">
        <f>IF(AND(E109&lt;F109,E109&lt;G109,E109&lt;H109),"区",IF(AND(F109&lt;G109,F109&lt;H109),"市",IF(G109&lt;H109,"町","村")))</f>
        <v>区</v>
      </c>
      <c r="E109" s="8">
        <f>IF(COUNTIF($L109,"*区*"),FIND("区",$L109,2),100)</f>
        <v>3</v>
      </c>
      <c r="F109" s="8">
        <f>IF(COUNTIF($L109,"*市*"),FIND("市",$L109,2),100)</f>
        <v>100</v>
      </c>
      <c r="G109" s="8">
        <f>IF(COUNTIF($L109,"*町田市*"),100,IF(COUNTIF(L109,"*町*"),FIND("町",$L109),100))</f>
        <v>100</v>
      </c>
      <c r="H109" s="8">
        <f>IF(COUNTIF($L109,"*東村山*"),100,IF(COUNTIF(L109,"*武蔵村山*"),100,IF(COUNTIF(L109,"*羽村市*"),100,IF(COUNTIF(L109,"*村*"),FIND("村",$L109,2),100))))</f>
        <v>100</v>
      </c>
      <c r="I109" s="37" t="s">
        <v>2640</v>
      </c>
      <c r="J109" s="37" t="s">
        <v>2678</v>
      </c>
      <c r="K109" s="37" t="s">
        <v>376</v>
      </c>
      <c r="L109" s="37" t="s">
        <v>2679</v>
      </c>
      <c r="M109" s="37" t="s">
        <v>2680</v>
      </c>
      <c r="N109" s="37" t="s">
        <v>10</v>
      </c>
      <c r="O109" s="34">
        <v>46965</v>
      </c>
    </row>
    <row r="110" spans="1:15" x14ac:dyDescent="0.15">
      <c r="A110" s="3">
        <f t="shared" si="1"/>
        <v>109</v>
      </c>
      <c r="B110" s="7">
        <f>VLOOKUP(C110,区市町村番号!$B$3:$C$64,2,FALSE)</f>
        <v>8</v>
      </c>
      <c r="C110" s="8" t="str">
        <f>IF(D110="区",LEFT(L110,FIND("区",L110)),IF(D110="市",LEFT(L110,FIND("市",L110)),IF(D110="町",LEFT(L110,FIND("町",L110)),IF(D110="村",LEFT(L110,FIND("村",L110)),"エラー"))))</f>
        <v>江東区</v>
      </c>
      <c r="D110" s="8" t="str">
        <f>IF(AND(E110&lt;F110,E110&lt;G110,E110&lt;H110),"区",IF(AND(F110&lt;G110,F110&lt;H110),"市",IF(G110&lt;H110,"町","村")))</f>
        <v>区</v>
      </c>
      <c r="E110" s="8">
        <f>IF(COUNTIF($L110,"*区*"),FIND("区",$L110,2),100)</f>
        <v>3</v>
      </c>
      <c r="F110" s="8">
        <f>IF(COUNTIF($L110,"*市*"),FIND("市",$L110,2),100)</f>
        <v>100</v>
      </c>
      <c r="G110" s="8">
        <f>IF(COUNTIF($L110,"*町田市*"),100,IF(COUNTIF(L110,"*町*"),FIND("町",$L110),100))</f>
        <v>100</v>
      </c>
      <c r="H110" s="8">
        <f>IF(COUNTIF($L110,"*東村山*"),100,IF(COUNTIF(L110,"*武蔵村山*"),100,IF(COUNTIF(L110,"*羽村市*"),100,IF(COUNTIF(L110,"*村*"),FIND("村",$L110,2),100))))</f>
        <v>100</v>
      </c>
      <c r="I110" s="37" t="s">
        <v>2788</v>
      </c>
      <c r="J110" s="37" t="s">
        <v>2750</v>
      </c>
      <c r="K110" s="37" t="s">
        <v>376</v>
      </c>
      <c r="L110" s="37" t="s">
        <v>2751</v>
      </c>
      <c r="M110" s="37" t="s">
        <v>2752</v>
      </c>
      <c r="N110" s="37" t="s">
        <v>10</v>
      </c>
      <c r="O110" s="34">
        <v>46934</v>
      </c>
    </row>
    <row r="111" spans="1:15" x14ac:dyDescent="0.15">
      <c r="A111" s="3">
        <f t="shared" si="1"/>
        <v>110</v>
      </c>
      <c r="B111" s="7">
        <f>VLOOKUP(C111,区市町村番号!$B$3:$C$64,2,FALSE)</f>
        <v>8</v>
      </c>
      <c r="C111" s="8" t="str">
        <f>IF(D111="区",LEFT(L111,FIND("区",L111)),IF(D111="市",LEFT(L111,FIND("市",L111)),IF(D111="町",LEFT(L111,FIND("町",L111)),IF(D111="村",LEFT(L111,FIND("村",L111)),"エラー"))))</f>
        <v>江東区</v>
      </c>
      <c r="D111" s="8" t="str">
        <f>IF(AND(E111&lt;F111,E111&lt;G111,E111&lt;H111),"区",IF(AND(F111&lt;G111,F111&lt;H111),"市",IF(G111&lt;H111,"町","村")))</f>
        <v>区</v>
      </c>
      <c r="E111" s="8">
        <f>IF(COUNTIF($L111,"*区*"),FIND("区",$L111,2),100)</f>
        <v>3</v>
      </c>
      <c r="F111" s="8">
        <f>IF(COUNTIF($L111,"*市*"),FIND("市",$L111,2),100)</f>
        <v>100</v>
      </c>
      <c r="G111" s="8">
        <f>IF(COUNTIF($L111,"*町田市*"),100,IF(COUNTIF(L111,"*町*"),FIND("町",$L111),100))</f>
        <v>100</v>
      </c>
      <c r="H111" s="8">
        <f>IF(COUNTIF($L111,"*東村山*"),100,IF(COUNTIF(L111,"*武蔵村山*"),100,IF(COUNTIF(L111,"*羽村市*"),100,IF(COUNTIF(L111,"*村*"),FIND("村",$L111,2),100))))</f>
        <v>100</v>
      </c>
      <c r="I111" s="37" t="s">
        <v>1336</v>
      </c>
      <c r="J111" s="37" t="s">
        <v>1591</v>
      </c>
      <c r="K111" s="37" t="s">
        <v>376</v>
      </c>
      <c r="L111" s="37" t="s">
        <v>1980</v>
      </c>
      <c r="M111" s="37" t="s">
        <v>2342</v>
      </c>
      <c r="N111" s="37" t="s">
        <v>3</v>
      </c>
      <c r="O111" s="34">
        <v>47238</v>
      </c>
    </row>
    <row r="112" spans="1:15" x14ac:dyDescent="0.15">
      <c r="A112" s="3">
        <f t="shared" si="1"/>
        <v>111</v>
      </c>
      <c r="B112" s="7">
        <f>VLOOKUP(C112,区市町村番号!$B$3:$C$64,2,FALSE)</f>
        <v>8</v>
      </c>
      <c r="C112" s="8" t="str">
        <f>IF(D112="区",LEFT(L112,FIND("区",L112)),IF(D112="市",LEFT(L112,FIND("市",L112)),IF(D112="町",LEFT(L112,FIND("町",L112)),IF(D112="村",LEFT(L112,FIND("村",L112)),"エラー"))))</f>
        <v>江東区</v>
      </c>
      <c r="D112" s="8" t="str">
        <f>IF(AND(E112&lt;F112,E112&lt;G112,E112&lt;H112),"区",IF(AND(F112&lt;G112,F112&lt;H112),"市",IF(G112&lt;H112,"町","村")))</f>
        <v>区</v>
      </c>
      <c r="E112" s="8">
        <f>IF(COUNTIF($L112,"*区*"),FIND("区",$L112,2),100)</f>
        <v>3</v>
      </c>
      <c r="F112" s="8">
        <f>IF(COUNTIF($L112,"*市*"),FIND("市",$L112,2),100)</f>
        <v>100</v>
      </c>
      <c r="G112" s="8">
        <f>IF(COUNTIF($L112,"*町田市*"),100,IF(COUNTIF(L112,"*町*"),FIND("町",$L112),100))</f>
        <v>100</v>
      </c>
      <c r="H112" s="8">
        <f>IF(COUNTIF($L112,"*東村山*"),100,IF(COUNTIF(L112,"*武蔵村山*"),100,IF(COUNTIF(L112,"*羽村市*"),100,IF(COUNTIF(L112,"*村*"),FIND("村",$L112,2),100))))</f>
        <v>100</v>
      </c>
      <c r="I112" s="37" t="s">
        <v>1389</v>
      </c>
      <c r="J112" s="37" t="s">
        <v>1591</v>
      </c>
      <c r="K112" s="37" t="s">
        <v>376</v>
      </c>
      <c r="L112" s="37" t="s">
        <v>1980</v>
      </c>
      <c r="M112" s="37" t="s">
        <v>2342</v>
      </c>
      <c r="N112" s="37"/>
      <c r="O112" s="34">
        <v>46112</v>
      </c>
    </row>
    <row r="113" spans="1:15" x14ac:dyDescent="0.15">
      <c r="A113" s="3">
        <f t="shared" si="1"/>
        <v>112</v>
      </c>
      <c r="B113" s="7">
        <f>VLOOKUP(C113,区市町村番号!$B$3:$C$64,2,FALSE)</f>
        <v>8</v>
      </c>
      <c r="C113" s="8" t="str">
        <f>IF(D113="区",LEFT(L113,FIND("区",L113)),IF(D113="市",LEFT(L113,FIND("市",L113)),IF(D113="町",LEFT(L113,FIND("町",L113)),IF(D113="村",LEFT(L113,FIND("村",L113)),"エラー"))))</f>
        <v>江東区</v>
      </c>
      <c r="D113" s="8" t="str">
        <f>IF(AND(E113&lt;F113,E113&lt;G113,E113&lt;H113),"区",IF(AND(F113&lt;G113,F113&lt;H113),"市",IF(G113&lt;H113,"町","村")))</f>
        <v>区</v>
      </c>
      <c r="E113" s="8">
        <f>IF(COUNTIF($L113,"*区*"),FIND("区",$L113,2),100)</f>
        <v>3</v>
      </c>
      <c r="F113" s="8">
        <f>IF(COUNTIF($L113,"*市*"),FIND("市",$L113,2),100)</f>
        <v>100</v>
      </c>
      <c r="G113" s="8">
        <f>IF(COUNTIF($L113,"*町田市*"),100,IF(COUNTIF(L113,"*町*"),FIND("町",$L113),100))</f>
        <v>100</v>
      </c>
      <c r="H113" s="8">
        <f>IF(COUNTIF($L113,"*東村山*"),100,IF(COUNTIF(L113,"*武蔵村山*"),100,IF(COUNTIF(L113,"*羽村市*"),100,IF(COUNTIF(L113,"*村*"),FIND("村",$L113,2),100))))</f>
        <v>100</v>
      </c>
      <c r="I113" s="37" t="s">
        <v>1072</v>
      </c>
      <c r="J113" s="37" t="s">
        <v>1591</v>
      </c>
      <c r="K113" s="37" t="s">
        <v>376</v>
      </c>
      <c r="L113" s="37" t="s">
        <v>1980</v>
      </c>
      <c r="M113" s="37" t="s">
        <v>2342</v>
      </c>
      <c r="N113" s="37" t="s">
        <v>3</v>
      </c>
      <c r="O113" s="34">
        <v>46507</v>
      </c>
    </row>
    <row r="114" spans="1:15" x14ac:dyDescent="0.15">
      <c r="A114" s="3">
        <f t="shared" si="1"/>
        <v>113</v>
      </c>
      <c r="B114" s="7">
        <f>VLOOKUP(C114,区市町村番号!$B$3:$C$64,2,FALSE)</f>
        <v>8</v>
      </c>
      <c r="C114" s="8" t="str">
        <f>IF(D114="区",LEFT(L114,FIND("区",L114)),IF(D114="市",LEFT(L114,FIND("市",L114)),IF(D114="町",LEFT(L114,FIND("町",L114)),IF(D114="村",LEFT(L114,FIND("村",L114)),"エラー"))))</f>
        <v>江東区</v>
      </c>
      <c r="D114" s="8" t="str">
        <f>IF(AND(E114&lt;F114,E114&lt;G114,E114&lt;H114),"区",IF(AND(F114&lt;G114,F114&lt;H114),"市",IF(G114&lt;H114,"町","村")))</f>
        <v>区</v>
      </c>
      <c r="E114" s="8">
        <f>IF(COUNTIF($L114,"*区*"),FIND("区",$L114,2),100)</f>
        <v>3</v>
      </c>
      <c r="F114" s="8">
        <f>IF(COUNTIF($L114,"*市*"),FIND("市",$L114,2),100)</f>
        <v>100</v>
      </c>
      <c r="G114" s="8">
        <f>IF(COUNTIF($L114,"*町田市*"),100,IF(COUNTIF(L114,"*町*"),FIND("町",$L114),100))</f>
        <v>100</v>
      </c>
      <c r="H114" s="8">
        <f>IF(COUNTIF($L114,"*東村山*"),100,IF(COUNTIF(L114,"*武蔵村山*"),100,IF(COUNTIF(L114,"*羽村市*"),100,IF(COUNTIF(L114,"*村*"),FIND("村",$L114,2),100))))</f>
        <v>100</v>
      </c>
      <c r="I114" s="37" t="s">
        <v>1209</v>
      </c>
      <c r="J114" s="37" t="s">
        <v>252</v>
      </c>
      <c r="K114" s="37" t="s">
        <v>625</v>
      </c>
      <c r="L114" s="37" t="s">
        <v>310</v>
      </c>
      <c r="M114" s="37" t="s">
        <v>87</v>
      </c>
      <c r="N114" s="37" t="s">
        <v>2</v>
      </c>
      <c r="O114" s="34">
        <v>45961</v>
      </c>
    </row>
    <row r="115" spans="1:15" x14ac:dyDescent="0.15">
      <c r="A115" s="3">
        <f t="shared" si="1"/>
        <v>114</v>
      </c>
      <c r="B115" s="7">
        <f>VLOOKUP(C115,区市町村番号!$B$3:$C$64,2,FALSE)</f>
        <v>8</v>
      </c>
      <c r="C115" s="8" t="str">
        <f>IF(D115="区",LEFT(L115,FIND("区",L115)),IF(D115="市",LEFT(L115,FIND("市",L115)),IF(D115="町",LEFT(L115,FIND("町",L115)),IF(D115="村",LEFT(L115,FIND("村",L115)),"エラー"))))</f>
        <v>江東区</v>
      </c>
      <c r="D115" s="8" t="str">
        <f>IF(AND(E115&lt;F115,E115&lt;G115,E115&lt;H115),"区",IF(AND(F115&lt;G115,F115&lt;H115),"市",IF(G115&lt;H115,"町","村")))</f>
        <v>区</v>
      </c>
      <c r="E115" s="8">
        <f>IF(COUNTIF($L115,"*区*"),FIND("区",$L115,2),100)</f>
        <v>3</v>
      </c>
      <c r="F115" s="8">
        <f>IF(COUNTIF($L115,"*市*"),FIND("市",$L115,2),100)</f>
        <v>100</v>
      </c>
      <c r="G115" s="8">
        <f>IF(COUNTIF($L115,"*町田市*"),100,IF(COUNTIF(L115,"*町*"),FIND("町",$L115),100))</f>
        <v>100</v>
      </c>
      <c r="H115" s="8">
        <f>IF(COUNTIF($L115,"*東村山*"),100,IF(COUNTIF(L115,"*武蔵村山*"),100,IF(COUNTIF(L115,"*羽村市*"),100,IF(COUNTIF(L115,"*村*"),FIND("村",$L115,2),100))))</f>
        <v>100</v>
      </c>
      <c r="I115" s="37" t="s">
        <v>1080</v>
      </c>
      <c r="J115" s="37" t="s">
        <v>3360</v>
      </c>
      <c r="K115" s="37" t="s">
        <v>376</v>
      </c>
      <c r="L115" s="37" t="s">
        <v>1985</v>
      </c>
      <c r="M115" s="37" t="s">
        <v>2348</v>
      </c>
      <c r="N115" s="37" t="s">
        <v>42</v>
      </c>
      <c r="O115" s="34">
        <v>47695</v>
      </c>
    </row>
    <row r="116" spans="1:15" x14ac:dyDescent="0.15">
      <c r="A116" s="3">
        <f t="shared" si="1"/>
        <v>115</v>
      </c>
      <c r="B116" s="7">
        <f>VLOOKUP(C116,区市町村番号!$B$3:$C$64,2,FALSE)</f>
        <v>8</v>
      </c>
      <c r="C116" s="8" t="str">
        <f>IF(D116="区",LEFT(L116,FIND("区",L116)),IF(D116="市",LEFT(L116,FIND("市",L116)),IF(D116="町",LEFT(L116,FIND("町",L116)),IF(D116="村",LEFT(L116,FIND("村",L116)),"エラー"))))</f>
        <v>江東区</v>
      </c>
      <c r="D116" s="8" t="str">
        <f>IF(AND(E116&lt;F116,E116&lt;G116,E116&lt;H116),"区",IF(AND(F116&lt;G116,F116&lt;H116),"市",IF(G116&lt;H116,"町","村")))</f>
        <v>区</v>
      </c>
      <c r="E116" s="8">
        <f>IF(COUNTIF($L116,"*区*"),FIND("区",$L116,2),100)</f>
        <v>3</v>
      </c>
      <c r="F116" s="8">
        <f>IF(COUNTIF($L116,"*市*"),FIND("市",$L116,2),100)</f>
        <v>100</v>
      </c>
      <c r="G116" s="8">
        <f>IF(COUNTIF($L116,"*町田市*"),100,IF(COUNTIF(L116,"*町*"),FIND("町",$L116),100))</f>
        <v>100</v>
      </c>
      <c r="H116" s="8">
        <f>IF(COUNTIF($L116,"*東村山*"),100,IF(COUNTIF(L116,"*武蔵村山*"),100,IF(COUNTIF(L116,"*羽村市*"),100,IF(COUNTIF(L116,"*村*"),FIND("村",$L116,2),100))))</f>
        <v>100</v>
      </c>
      <c r="I116" s="37" t="s">
        <v>1319</v>
      </c>
      <c r="J116" s="37" t="s">
        <v>1746</v>
      </c>
      <c r="K116" s="37" t="s">
        <v>594</v>
      </c>
      <c r="L116" s="37" t="s">
        <v>2136</v>
      </c>
      <c r="M116" s="37" t="s">
        <v>2497</v>
      </c>
      <c r="N116" s="37" t="s">
        <v>14</v>
      </c>
      <c r="O116" s="34">
        <v>46996</v>
      </c>
    </row>
    <row r="117" spans="1:15" x14ac:dyDescent="0.15">
      <c r="A117" s="3">
        <f t="shared" si="1"/>
        <v>116</v>
      </c>
      <c r="B117" s="7">
        <f>VLOOKUP(C117,区市町村番号!$B$3:$C$64,2,FALSE)</f>
        <v>8</v>
      </c>
      <c r="C117" s="8" t="str">
        <f>IF(D117="区",LEFT(L117,FIND("区",L117)),IF(D117="市",LEFT(L117,FIND("市",L117)),IF(D117="町",LEFT(L117,FIND("町",L117)),IF(D117="村",LEFT(L117,FIND("村",L117)),"エラー"))))</f>
        <v>江東区</v>
      </c>
      <c r="D117" s="8" t="str">
        <f>IF(AND(E117&lt;F117,E117&lt;G117,E117&lt;H117),"区",IF(AND(F117&lt;G117,F117&lt;H117),"市",IF(G117&lt;H117,"町","村")))</f>
        <v>区</v>
      </c>
      <c r="E117" s="8">
        <f>IF(COUNTIF($L117,"*区*"),FIND("区",$L117,2),100)</f>
        <v>3</v>
      </c>
      <c r="F117" s="8">
        <f>IF(COUNTIF($L117,"*市*"),FIND("市",$L117,2),100)</f>
        <v>100</v>
      </c>
      <c r="G117" s="8">
        <f>IF(COUNTIF($L117,"*町田市*"),100,IF(COUNTIF(L117,"*町*"),FIND("町",$L117),100))</f>
        <v>100</v>
      </c>
      <c r="H117" s="8">
        <f>IF(COUNTIF($L117,"*東村山*"),100,IF(COUNTIF(L117,"*武蔵村山*"),100,IF(COUNTIF(L117,"*羽村市*"),100,IF(COUNTIF(L117,"*村*"),FIND("村",$L117,2),100))))</f>
        <v>100</v>
      </c>
      <c r="I117" s="37" t="s">
        <v>1364</v>
      </c>
      <c r="J117" s="37" t="s">
        <v>1773</v>
      </c>
      <c r="K117" s="37" t="s">
        <v>548</v>
      </c>
      <c r="L117" s="37" t="s">
        <v>2164</v>
      </c>
      <c r="M117" s="37" t="s">
        <v>2524</v>
      </c>
      <c r="N117" s="37" t="s">
        <v>13</v>
      </c>
      <c r="O117" s="34">
        <v>47573</v>
      </c>
    </row>
    <row r="118" spans="1:15" x14ac:dyDescent="0.15">
      <c r="A118" s="3">
        <f t="shared" si="1"/>
        <v>117</v>
      </c>
      <c r="B118" s="7">
        <f>VLOOKUP(C118,区市町村番号!$B$3:$C$64,2,FALSE)</f>
        <v>9</v>
      </c>
      <c r="C118" s="8" t="str">
        <f>IF(D118="区",LEFT(L118,FIND("区",L118)),IF(D118="市",LEFT(L118,FIND("市",L118)),IF(D118="町",LEFT(L118,FIND("町",L118)),IF(D118="村",LEFT(L118,FIND("村",L118)),"エラー"))))</f>
        <v>品川区</v>
      </c>
      <c r="D118" s="8" t="str">
        <f>IF(AND(E118&lt;F118,E118&lt;G118,E118&lt;H118),"区",IF(AND(F118&lt;G118,F118&lt;H118),"市",IF(G118&lt;H118,"町","村")))</f>
        <v>区</v>
      </c>
      <c r="E118" s="8">
        <f>IF(COUNTIF($L118,"*区*"),FIND("区",$L118,2),100)</f>
        <v>3</v>
      </c>
      <c r="F118" s="8">
        <f>IF(COUNTIF($L118,"*市*"),FIND("市",$L118,2),100)</f>
        <v>100</v>
      </c>
      <c r="G118" s="8">
        <f>IF(COUNTIF($L118,"*町田市*"),100,IF(COUNTIF(L118,"*町*"),FIND("町",$L118),100))</f>
        <v>100</v>
      </c>
      <c r="H118" s="8">
        <f>IF(COUNTIF($L118,"*東村山*"),100,IF(COUNTIF(L118,"*武蔵村山*"),100,IF(COUNTIF(L118,"*羽村市*"),100,IF(COUNTIF(L118,"*村*"),FIND("村",$L118,2),100))))</f>
        <v>100</v>
      </c>
      <c r="I118" s="37" t="s">
        <v>3279</v>
      </c>
      <c r="J118" s="37" t="s">
        <v>3504</v>
      </c>
      <c r="K118" s="37" t="s">
        <v>405</v>
      </c>
      <c r="L118" s="37" t="s">
        <v>3505</v>
      </c>
      <c r="M118" s="37" t="s">
        <v>3506</v>
      </c>
      <c r="N118" s="37" t="s">
        <v>3</v>
      </c>
      <c r="O118" s="34">
        <v>47573</v>
      </c>
    </row>
    <row r="119" spans="1:15" x14ac:dyDescent="0.15">
      <c r="A119" s="3">
        <f t="shared" si="1"/>
        <v>118</v>
      </c>
      <c r="B119" s="7">
        <f>VLOOKUP(C119,区市町村番号!$B$3:$C$64,2,FALSE)</f>
        <v>9</v>
      </c>
      <c r="C119" s="8" t="str">
        <f>IF(D119="区",LEFT(L119,FIND("区",L119)),IF(D119="市",LEFT(L119,FIND("市",L119)),IF(D119="町",LEFT(L119,FIND("町",L119)),IF(D119="村",LEFT(L119,FIND("村",L119)),"エラー"))))</f>
        <v>品川区</v>
      </c>
      <c r="D119" s="8" t="str">
        <f>IF(AND(E119&lt;F119,E119&lt;G119,E119&lt;H119),"区",IF(AND(F119&lt;G119,F119&lt;H119),"市",IF(G119&lt;H119,"町","村")))</f>
        <v>区</v>
      </c>
      <c r="E119" s="8">
        <f>IF(COUNTIF($L119,"*区*"),FIND("区",$L119,2),100)</f>
        <v>3</v>
      </c>
      <c r="F119" s="8">
        <f>IF(COUNTIF($L119,"*市*"),FIND("市",$L119,2),100)</f>
        <v>100</v>
      </c>
      <c r="G119" s="8">
        <f>IF(COUNTIF($L119,"*町田市*"),100,IF(COUNTIF(L119,"*町*"),FIND("町",$L119),100))</f>
        <v>100</v>
      </c>
      <c r="H119" s="8">
        <f>IF(COUNTIF($L119,"*東村山*"),100,IF(COUNTIF(L119,"*武蔵村山*"),100,IF(COUNTIF(L119,"*羽村市*"),100,IF(COUNTIF(L119,"*村*"),FIND("村",$L119,2),100))))</f>
        <v>100</v>
      </c>
      <c r="I119" s="36" t="s">
        <v>2779</v>
      </c>
      <c r="J119" s="36" t="s">
        <v>1810</v>
      </c>
      <c r="K119" s="36" t="s">
        <v>641</v>
      </c>
      <c r="L119" s="36" t="s">
        <v>2202</v>
      </c>
      <c r="M119" s="36" t="s">
        <v>2557</v>
      </c>
      <c r="N119" s="36" t="s">
        <v>3</v>
      </c>
      <c r="O119" s="34">
        <v>46873</v>
      </c>
    </row>
    <row r="120" spans="1:15" x14ac:dyDescent="0.15">
      <c r="A120" s="3">
        <f t="shared" si="1"/>
        <v>119</v>
      </c>
      <c r="B120" s="7">
        <f>VLOOKUP(C120,区市町村番号!$B$3:$C$64,2,FALSE)</f>
        <v>9</v>
      </c>
      <c r="C120" s="8" t="str">
        <f>IF(D120="区",LEFT(L120,FIND("区",L120)),IF(D120="市",LEFT(L120,FIND("市",L120)),IF(D120="町",LEFT(L120,FIND("町",L120)),IF(D120="村",LEFT(L120,FIND("村",L120)),"エラー"))))</f>
        <v>品川区</v>
      </c>
      <c r="D120" s="8" t="str">
        <f>IF(AND(E120&lt;F120,E120&lt;G120,E120&lt;H120),"区",IF(AND(F120&lt;G120,F120&lt;H120),"市",IF(G120&lt;H120,"町","村")))</f>
        <v>区</v>
      </c>
      <c r="E120" s="8">
        <f>IF(COUNTIF($L120,"*区*"),FIND("区",$L120,2),100)</f>
        <v>3</v>
      </c>
      <c r="F120" s="8">
        <f>IF(COUNTIF($L120,"*市*"),FIND("市",$L120,2),100)</f>
        <v>100</v>
      </c>
      <c r="G120" s="8">
        <f>IF(COUNTIF($L120,"*町田市*"),100,IF(COUNTIF(L120,"*町*"),FIND("町",$L120),100))</f>
        <v>100</v>
      </c>
      <c r="H120" s="8">
        <f>IF(COUNTIF($L120,"*東村山*"),100,IF(COUNTIF(L120,"*武蔵村山*"),100,IF(COUNTIF(L120,"*羽村市*"),100,IF(COUNTIF(L120,"*村*"),FIND("村",$L120,2),100))))</f>
        <v>100</v>
      </c>
      <c r="I120" s="37" t="s">
        <v>1450</v>
      </c>
      <c r="J120" s="37" t="s">
        <v>1810</v>
      </c>
      <c r="K120" s="37" t="s">
        <v>641</v>
      </c>
      <c r="L120" s="37" t="s">
        <v>2202</v>
      </c>
      <c r="M120" s="37" t="s">
        <v>2557</v>
      </c>
      <c r="N120" s="37" t="s">
        <v>3</v>
      </c>
      <c r="O120" s="34">
        <v>46568</v>
      </c>
    </row>
    <row r="121" spans="1:15" x14ac:dyDescent="0.15">
      <c r="A121" s="3">
        <f t="shared" si="1"/>
        <v>120</v>
      </c>
      <c r="B121" s="7">
        <f>VLOOKUP(C121,区市町村番号!$B$3:$C$64,2,FALSE)</f>
        <v>9</v>
      </c>
      <c r="C121" s="8" t="str">
        <f>IF(D121="区",LEFT(L121,FIND("区",L121)),IF(D121="市",LEFT(L121,FIND("市",L121)),IF(D121="町",LEFT(L121,FIND("町",L121)),IF(D121="村",LEFT(L121,FIND("村",L121)),"エラー"))))</f>
        <v>品川区</v>
      </c>
      <c r="D121" s="8" t="str">
        <f>IF(AND(E121&lt;F121,E121&lt;G121,E121&lt;H121),"区",IF(AND(F121&lt;G121,F121&lt;H121),"市",IF(G121&lt;H121,"町","村")))</f>
        <v>区</v>
      </c>
      <c r="E121" s="8">
        <f>IF(COUNTIF($L121,"*区*"),FIND("区",$L121,2),100)</f>
        <v>3</v>
      </c>
      <c r="F121" s="8">
        <f>IF(COUNTIF($L121,"*市*"),FIND("市",$L121,2),100)</f>
        <v>100</v>
      </c>
      <c r="G121" s="8">
        <f>IF(COUNTIF($L121,"*町田市*"),100,IF(COUNTIF(L121,"*町*"),FIND("町",$L121),100))</f>
        <v>100</v>
      </c>
      <c r="H121" s="8">
        <f>IF(COUNTIF($L121,"*東村山*"),100,IF(COUNTIF(L121,"*武蔵村山*"),100,IF(COUNTIF(L121,"*羽村市*"),100,IF(COUNTIF(L121,"*村*"),FIND("村",$L121,2),100))))</f>
        <v>100</v>
      </c>
      <c r="I121" s="37" t="s">
        <v>1427</v>
      </c>
      <c r="J121" s="37" t="s">
        <v>1801</v>
      </c>
      <c r="K121" s="37" t="s">
        <v>405</v>
      </c>
      <c r="L121" s="37" t="s">
        <v>2194</v>
      </c>
      <c r="M121" s="37" t="s">
        <v>2551</v>
      </c>
      <c r="N121" s="37" t="s">
        <v>100</v>
      </c>
      <c r="O121" s="34">
        <v>46568</v>
      </c>
    </row>
    <row r="122" spans="1:15" x14ac:dyDescent="0.15">
      <c r="A122" s="3">
        <f t="shared" si="1"/>
        <v>121</v>
      </c>
      <c r="B122" s="7">
        <f>VLOOKUP(C122,区市町村番号!$B$3:$C$64,2,FALSE)</f>
        <v>9</v>
      </c>
      <c r="C122" s="8" t="str">
        <f>IF(D122="区",LEFT(L122,FIND("区",L122)),IF(D122="市",LEFT(L122,FIND("市",L122)),IF(D122="町",LEFT(L122,FIND("町",L122)),IF(D122="村",LEFT(L122,FIND("村",L122)),"エラー"))))</f>
        <v>品川区</v>
      </c>
      <c r="D122" s="8" t="str">
        <f>IF(AND(E122&lt;F122,E122&lt;G122,E122&lt;H122),"区",IF(AND(F122&lt;G122,F122&lt;H122),"市",IF(G122&lt;H122,"町","村")))</f>
        <v>区</v>
      </c>
      <c r="E122" s="8">
        <f>IF(COUNTIF($L122,"*区*"),FIND("区",$L122,2),100)</f>
        <v>3</v>
      </c>
      <c r="F122" s="8">
        <f>IF(COUNTIF($L122,"*市*"),FIND("市",$L122,2),100)</f>
        <v>100</v>
      </c>
      <c r="G122" s="8">
        <f>IF(COUNTIF($L122,"*町田市*"),100,IF(COUNTIF(L122,"*町*"),FIND("町",$L122),100))</f>
        <v>100</v>
      </c>
      <c r="H122" s="8">
        <f>IF(COUNTIF($L122,"*東村山*"),100,IF(COUNTIF(L122,"*武蔵村山*"),100,IF(COUNTIF(L122,"*羽村市*"),100,IF(COUNTIF(L122,"*村*"),FIND("村",$L122,2),100))))</f>
        <v>100</v>
      </c>
      <c r="I122" s="37" t="s">
        <v>1163</v>
      </c>
      <c r="J122" s="37" t="s">
        <v>145</v>
      </c>
      <c r="K122" s="37" t="s">
        <v>454</v>
      </c>
      <c r="L122" s="37" t="s">
        <v>2041</v>
      </c>
      <c r="M122" s="37" t="s">
        <v>2409</v>
      </c>
      <c r="N122" s="37" t="s">
        <v>34</v>
      </c>
      <c r="O122" s="34">
        <v>47726</v>
      </c>
    </row>
    <row r="123" spans="1:15" x14ac:dyDescent="0.15">
      <c r="A123" s="3">
        <f t="shared" si="1"/>
        <v>122</v>
      </c>
      <c r="B123" s="7">
        <f>VLOOKUP(C123,区市町村番号!$B$3:$C$64,2,FALSE)</f>
        <v>9</v>
      </c>
      <c r="C123" s="8" t="str">
        <f>IF(D123="区",LEFT(L123,FIND("区",L123)),IF(D123="市",LEFT(L123,FIND("市",L123)),IF(D123="町",LEFT(L123,FIND("町",L123)),IF(D123="村",LEFT(L123,FIND("村",L123)),"エラー"))))</f>
        <v>品川区</v>
      </c>
      <c r="D123" s="8" t="str">
        <f>IF(AND(E123&lt;F123,E123&lt;G123,E123&lt;H123),"区",IF(AND(F123&lt;G123,F123&lt;H123),"市",IF(G123&lt;H123,"町","村")))</f>
        <v>区</v>
      </c>
      <c r="E123" s="8">
        <f>IF(COUNTIF($L123,"*区*"),FIND("区",$L123,2),100)</f>
        <v>3</v>
      </c>
      <c r="F123" s="8">
        <f>IF(COUNTIF($L123,"*市*"),FIND("市",$L123,2),100)</f>
        <v>100</v>
      </c>
      <c r="G123" s="8">
        <f>IF(COUNTIF($L123,"*町田市*"),100,IF(COUNTIF(L123,"*町*"),FIND("町",$L123),100))</f>
        <v>100</v>
      </c>
      <c r="H123" s="8">
        <f>IF(COUNTIF($L123,"*東村山*"),100,IF(COUNTIF(L123,"*武蔵村山*"),100,IF(COUNTIF(L123,"*羽村市*"),100,IF(COUNTIF(L123,"*村*"),FIND("村",$L123,2),100))))</f>
        <v>100</v>
      </c>
      <c r="I123" s="37" t="s">
        <v>1377</v>
      </c>
      <c r="J123" s="37" t="s">
        <v>1537</v>
      </c>
      <c r="K123" s="37" t="s">
        <v>576</v>
      </c>
      <c r="L123" s="37" t="s">
        <v>1930</v>
      </c>
      <c r="M123" s="37" t="s">
        <v>2286</v>
      </c>
      <c r="N123" s="37" t="s">
        <v>46</v>
      </c>
      <c r="O123" s="34">
        <v>45900</v>
      </c>
    </row>
    <row r="124" spans="1:15" x14ac:dyDescent="0.15">
      <c r="A124" s="3">
        <f t="shared" si="1"/>
        <v>123</v>
      </c>
      <c r="B124" s="7">
        <f>VLOOKUP(C124,区市町村番号!$B$3:$C$64,2,FALSE)</f>
        <v>9</v>
      </c>
      <c r="C124" s="8" t="str">
        <f>IF(D124="区",LEFT(L124,FIND("区",L124)),IF(D124="市",LEFT(L124,FIND("市",L124)),IF(D124="町",LEFT(L124,FIND("町",L124)),IF(D124="村",LEFT(L124,FIND("村",L124)),"エラー"))))</f>
        <v>品川区</v>
      </c>
      <c r="D124" s="8" t="str">
        <f>IF(AND(E124&lt;F124,E124&lt;G124,E124&lt;H124),"区",IF(AND(F124&lt;G124,F124&lt;H124),"市",IF(G124&lt;H124,"町","村")))</f>
        <v>区</v>
      </c>
      <c r="E124" s="8">
        <f>IF(COUNTIF($L124,"*区*"),FIND("区",$L124,2),100)</f>
        <v>3</v>
      </c>
      <c r="F124" s="8">
        <f>IF(COUNTIF($L124,"*市*"),FIND("市",$L124,2),100)</f>
        <v>100</v>
      </c>
      <c r="G124" s="8">
        <f>IF(COUNTIF($L124,"*町田市*"),100,IF(COUNTIF(L124,"*町*"),FIND("町",$L124),100))</f>
        <v>100</v>
      </c>
      <c r="H124" s="8">
        <f>IF(COUNTIF($L124,"*東村山*"),100,IF(COUNTIF(L124,"*武蔵村山*"),100,IF(COUNTIF(L124,"*羽村市*"),100,IF(COUNTIF(L124,"*村*"),FIND("村",$L124,2),100))))</f>
        <v>100</v>
      </c>
      <c r="I124" s="37" t="s">
        <v>981</v>
      </c>
      <c r="J124" s="37" t="s">
        <v>1537</v>
      </c>
      <c r="K124" s="37" t="s">
        <v>576</v>
      </c>
      <c r="L124" s="37" t="s">
        <v>1930</v>
      </c>
      <c r="M124" s="37" t="s">
        <v>2286</v>
      </c>
      <c r="N124" s="37" t="s">
        <v>60</v>
      </c>
      <c r="O124" s="34">
        <v>45900</v>
      </c>
    </row>
    <row r="125" spans="1:15" x14ac:dyDescent="0.15">
      <c r="A125" s="3">
        <f t="shared" si="1"/>
        <v>124</v>
      </c>
      <c r="B125" s="7">
        <f>VLOOKUP(C125,区市町村番号!$B$3:$C$64,2,FALSE)</f>
        <v>9</v>
      </c>
      <c r="C125" s="8" t="str">
        <f>IF(D125="区",LEFT(L125,FIND("区",L125)),IF(D125="市",LEFT(L125,FIND("市",L125)),IF(D125="町",LEFT(L125,FIND("町",L125)),IF(D125="村",LEFT(L125,FIND("村",L125)),"エラー"))))</f>
        <v>品川区</v>
      </c>
      <c r="D125" s="8" t="str">
        <f>IF(AND(E125&lt;F125,E125&lt;G125,E125&lt;H125),"区",IF(AND(F125&lt;G125,F125&lt;H125),"市",IF(G125&lt;H125,"町","村")))</f>
        <v>区</v>
      </c>
      <c r="E125" s="8">
        <f>IF(COUNTIF($L125,"*区*"),FIND("区",$L125,2),100)</f>
        <v>3</v>
      </c>
      <c r="F125" s="8">
        <f>IF(COUNTIF($L125,"*市*"),FIND("市",$L125,2),100)</f>
        <v>100</v>
      </c>
      <c r="G125" s="8">
        <f>IF(COUNTIF($L125,"*町田市*"),100,IF(COUNTIF(L125,"*町*"),FIND("町",$L125),100))</f>
        <v>100</v>
      </c>
      <c r="H125" s="8">
        <f>IF(COUNTIF($L125,"*東村山*"),100,IF(COUNTIF(L125,"*武蔵村山*"),100,IF(COUNTIF(L125,"*羽村市*"),100,IF(COUNTIF(L125,"*村*"),FIND("村",$L125,2),100))))</f>
        <v>100</v>
      </c>
      <c r="I125" s="37" t="s">
        <v>980</v>
      </c>
      <c r="J125" s="37" t="s">
        <v>1537</v>
      </c>
      <c r="K125" s="37" t="s">
        <v>576</v>
      </c>
      <c r="L125" s="37" t="s">
        <v>1930</v>
      </c>
      <c r="M125" s="37" t="s">
        <v>2286</v>
      </c>
      <c r="N125" s="37" t="s">
        <v>17</v>
      </c>
      <c r="O125" s="34">
        <v>45900</v>
      </c>
    </row>
    <row r="126" spans="1:15" x14ac:dyDescent="0.15">
      <c r="A126" s="3">
        <f t="shared" si="1"/>
        <v>125</v>
      </c>
      <c r="B126" s="7">
        <f>VLOOKUP(C126,区市町村番号!$B$3:$C$64,2,FALSE)</f>
        <v>9</v>
      </c>
      <c r="C126" s="8" t="str">
        <f>IF(D126="区",LEFT(L126,FIND("区",L126)),IF(D126="市",LEFT(L126,FIND("市",L126)),IF(D126="町",LEFT(L126,FIND("町",L126)),IF(D126="村",LEFT(L126,FIND("村",L126)),"エラー"))))</f>
        <v>品川区</v>
      </c>
      <c r="D126" s="8" t="str">
        <f>IF(AND(E126&lt;F126,E126&lt;G126,E126&lt;H126),"区",IF(AND(F126&lt;G126,F126&lt;H126),"市",IF(G126&lt;H126,"町","村")))</f>
        <v>区</v>
      </c>
      <c r="E126" s="8">
        <f>IF(COUNTIF($L126,"*区*"),FIND("区",$L126,2),100)</f>
        <v>3</v>
      </c>
      <c r="F126" s="8">
        <f>IF(COUNTIF($L126,"*市*"),FIND("市",$L126,2),100)</f>
        <v>100</v>
      </c>
      <c r="G126" s="8">
        <f>IF(COUNTIF($L126,"*町田市*"),100,IF(COUNTIF(L126,"*町*"),FIND("町",$L126),100))</f>
        <v>100</v>
      </c>
      <c r="H126" s="8">
        <f>IF(COUNTIF($L126,"*東村山*"),100,IF(COUNTIF(L126,"*武蔵村山*"),100,IF(COUNTIF(L126,"*羽村市*"),100,IF(COUNTIF(L126,"*村*"),FIND("村",$L126,2),100))))</f>
        <v>100</v>
      </c>
      <c r="I126" s="37" t="s">
        <v>979</v>
      </c>
      <c r="J126" s="37" t="s">
        <v>1537</v>
      </c>
      <c r="K126" s="37" t="s">
        <v>576</v>
      </c>
      <c r="L126" s="37" t="s">
        <v>1930</v>
      </c>
      <c r="M126" s="37" t="s">
        <v>2286</v>
      </c>
      <c r="N126" s="37" t="s">
        <v>46</v>
      </c>
      <c r="O126" s="34">
        <v>45900</v>
      </c>
    </row>
    <row r="127" spans="1:15" x14ac:dyDescent="0.15">
      <c r="A127" s="3">
        <f t="shared" si="1"/>
        <v>126</v>
      </c>
      <c r="B127" s="7">
        <f>VLOOKUP(C127,区市町村番号!$B$3:$C$64,2,FALSE)</f>
        <v>9</v>
      </c>
      <c r="C127" s="8" t="str">
        <f>IF(D127="区",LEFT(L127,FIND("区",L127)),IF(D127="市",LEFT(L127,FIND("市",L127)),IF(D127="町",LEFT(L127,FIND("町",L127)),IF(D127="村",LEFT(L127,FIND("村",L127)),"エラー"))))</f>
        <v>品川区</v>
      </c>
      <c r="D127" s="8" t="str">
        <f>IF(AND(E127&lt;F127,E127&lt;G127,E127&lt;H127),"区",IF(AND(F127&lt;G127,F127&lt;H127),"市",IF(G127&lt;H127,"町","村")))</f>
        <v>区</v>
      </c>
      <c r="E127" s="8">
        <f>IF(COUNTIF($L127,"*区*"),FIND("区",$L127,2),100)</f>
        <v>3</v>
      </c>
      <c r="F127" s="8">
        <f>IF(COUNTIF($L127,"*市*"),FIND("市",$L127,2),100)</f>
        <v>100</v>
      </c>
      <c r="G127" s="8">
        <f>IF(COUNTIF($L127,"*町田市*"),100,IF(COUNTIF(L127,"*町*"),FIND("町",$L127),100))</f>
        <v>100</v>
      </c>
      <c r="H127" s="8">
        <f>IF(COUNTIF($L127,"*東村山*"),100,IF(COUNTIF(L127,"*武蔵村山*"),100,IF(COUNTIF(L127,"*羽村市*"),100,IF(COUNTIF(L127,"*村*"),FIND("村",$L127,2),100))))</f>
        <v>100</v>
      </c>
      <c r="I127" s="37" t="s">
        <v>3273</v>
      </c>
      <c r="J127" s="37" t="s">
        <v>3492</v>
      </c>
      <c r="K127" s="37" t="s">
        <v>428</v>
      </c>
      <c r="L127" s="37" t="s">
        <v>3493</v>
      </c>
      <c r="M127" s="37" t="s">
        <v>3494</v>
      </c>
      <c r="N127" s="37" t="s">
        <v>3</v>
      </c>
      <c r="O127" s="34">
        <v>47573</v>
      </c>
    </row>
    <row r="128" spans="1:15" x14ac:dyDescent="0.15">
      <c r="A128" s="3">
        <f t="shared" si="1"/>
        <v>127</v>
      </c>
      <c r="B128" s="7">
        <f>VLOOKUP(C128,区市町村番号!$B$3:$C$64,2,FALSE)</f>
        <v>9</v>
      </c>
      <c r="C128" s="8" t="str">
        <f>IF(D128="区",LEFT(L128,FIND("区",L128)),IF(D128="市",LEFT(L128,FIND("市",L128)),IF(D128="町",LEFT(L128,FIND("町",L128)),IF(D128="村",LEFT(L128,FIND("村",L128)),"エラー"))))</f>
        <v>品川区</v>
      </c>
      <c r="D128" s="8" t="str">
        <f>IF(AND(E128&lt;F128,E128&lt;G128,E128&lt;H128),"区",IF(AND(F128&lt;G128,F128&lt;H128),"市",IF(G128&lt;H128,"町","村")))</f>
        <v>区</v>
      </c>
      <c r="E128" s="8">
        <f>IF(COUNTIF($L128,"*区*"),FIND("区",$L128,2),100)</f>
        <v>3</v>
      </c>
      <c r="F128" s="8">
        <f>IF(COUNTIF($L128,"*市*"),FIND("市",$L128,2),100)</f>
        <v>100</v>
      </c>
      <c r="G128" s="8">
        <f>IF(COUNTIF($L128,"*町田市*"),100,IF(COUNTIF(L128,"*町*"),FIND("町",$L128),100))</f>
        <v>100</v>
      </c>
      <c r="H128" s="8">
        <f>IF(COUNTIF($L128,"*東村山*"),100,IF(COUNTIF(L128,"*武蔵村山*"),100,IF(COUNTIF(L128,"*羽村市*"),100,IF(COUNTIF(L128,"*村*"),FIND("村",$L128,2),100))))</f>
        <v>100</v>
      </c>
      <c r="I128" s="37" t="s">
        <v>1267</v>
      </c>
      <c r="J128" s="37" t="s">
        <v>1719</v>
      </c>
      <c r="K128" s="37" t="s">
        <v>478</v>
      </c>
      <c r="L128" s="37" t="s">
        <v>2106</v>
      </c>
      <c r="M128" s="37" t="s">
        <v>2472</v>
      </c>
      <c r="N128" s="37" t="s">
        <v>358</v>
      </c>
      <c r="O128" s="34">
        <v>46446</v>
      </c>
    </row>
    <row r="129" spans="1:15" x14ac:dyDescent="0.15">
      <c r="A129" s="3">
        <f t="shared" si="1"/>
        <v>128</v>
      </c>
      <c r="B129" s="7">
        <f>VLOOKUP(C129,区市町村番号!$B$3:$C$64,2,FALSE)</f>
        <v>9</v>
      </c>
      <c r="C129" s="8" t="str">
        <f>IF(D129="区",LEFT(L129,FIND("区",L129)),IF(D129="市",LEFT(L129,FIND("市",L129)),IF(D129="町",LEFT(L129,FIND("町",L129)),IF(D129="村",LEFT(L129,FIND("村",L129)),"エラー"))))</f>
        <v>品川区</v>
      </c>
      <c r="D129" s="8" t="str">
        <f>IF(AND(E129&lt;F129,E129&lt;G129,E129&lt;H129),"区",IF(AND(F129&lt;G129,F129&lt;H129),"市",IF(G129&lt;H129,"町","村")))</f>
        <v>区</v>
      </c>
      <c r="E129" s="8">
        <f>IF(COUNTIF($L129,"*区*"),FIND("区",$L129,2),100)</f>
        <v>3</v>
      </c>
      <c r="F129" s="8">
        <f>IF(COUNTIF($L129,"*市*"),FIND("市",$L129,2),100)</f>
        <v>100</v>
      </c>
      <c r="G129" s="8">
        <f>IF(COUNTIF($L129,"*町田市*"),100,IF(COUNTIF(L129,"*町*"),FIND("町",$L129),100))</f>
        <v>100</v>
      </c>
      <c r="H129" s="8">
        <f>IF(COUNTIF($L129,"*東村山*"),100,IF(COUNTIF(L129,"*武蔵村山*"),100,IF(COUNTIF(L129,"*羽村市*"),100,IF(COUNTIF(L129,"*村*"),FIND("村",$L129,2),100))))</f>
        <v>100</v>
      </c>
      <c r="I129" s="37" t="s">
        <v>1048</v>
      </c>
      <c r="J129" s="37" t="s">
        <v>1576</v>
      </c>
      <c r="K129" s="37" t="s">
        <v>428</v>
      </c>
      <c r="L129" s="37" t="s">
        <v>1967</v>
      </c>
      <c r="M129" s="37" t="s">
        <v>2325</v>
      </c>
      <c r="N129" s="37" t="s">
        <v>46</v>
      </c>
      <c r="O129" s="34">
        <v>46203</v>
      </c>
    </row>
    <row r="130" spans="1:15" ht="27" x14ac:dyDescent="0.15">
      <c r="A130" s="3">
        <f t="shared" si="1"/>
        <v>129</v>
      </c>
      <c r="B130" s="7">
        <f>VLOOKUP(C130,区市町村番号!$B$3:$C$64,2,FALSE)</f>
        <v>9</v>
      </c>
      <c r="C130" s="8" t="str">
        <f>IF(D130="区",LEFT(L130,FIND("区",L130)),IF(D130="市",LEFT(L130,FIND("市",L130)),IF(D130="町",LEFT(L130,FIND("町",L130)),IF(D130="村",LEFT(L130,FIND("村",L130)),"エラー"))))</f>
        <v>品川区</v>
      </c>
      <c r="D130" s="8" t="str">
        <f>IF(AND(E130&lt;F130,E130&lt;G130,E130&lt;H130),"区",IF(AND(F130&lt;G130,F130&lt;H130),"市",IF(G130&lt;H130,"町","村")))</f>
        <v>区</v>
      </c>
      <c r="E130" s="8">
        <f>IF(COUNTIF($L130,"*区*"),FIND("区",$L130,2),100)</f>
        <v>3</v>
      </c>
      <c r="F130" s="8">
        <f>IF(COUNTIF($L130,"*市*"),FIND("市",$L130,2),100)</f>
        <v>100</v>
      </c>
      <c r="G130" s="8">
        <f>IF(COUNTIF($L130,"*町田市*"),100,IF(COUNTIF(L130,"*町*"),FIND("町",$L130),100))</f>
        <v>100</v>
      </c>
      <c r="H130" s="8">
        <f>IF(COUNTIF($L130,"*東村山*"),100,IF(COUNTIF(L130,"*武蔵村山*"),100,IF(COUNTIF(L130,"*羽村市*"),100,IF(COUNTIF(L130,"*村*"),FIND("村",$L130,2),100))))</f>
        <v>100</v>
      </c>
      <c r="I130" s="37" t="s">
        <v>3102</v>
      </c>
      <c r="J130" s="37" t="s">
        <v>3192</v>
      </c>
      <c r="K130" s="37" t="s">
        <v>454</v>
      </c>
      <c r="L130" s="37" t="s">
        <v>3193</v>
      </c>
      <c r="M130" s="37" t="s">
        <v>3194</v>
      </c>
      <c r="N130" s="37" t="s">
        <v>3195</v>
      </c>
      <c r="O130" s="34">
        <v>47361</v>
      </c>
    </row>
    <row r="131" spans="1:15" x14ac:dyDescent="0.15">
      <c r="A131" s="3">
        <f t="shared" si="1"/>
        <v>130</v>
      </c>
      <c r="B131" s="7">
        <f>VLOOKUP(C131,区市町村番号!$B$3:$C$64,2,FALSE)</f>
        <v>9</v>
      </c>
      <c r="C131" s="8" t="str">
        <f>IF(D131="区",LEFT(L131,FIND("区",L131)),IF(D131="市",LEFT(L131,FIND("市",L131)),IF(D131="町",LEFT(L131,FIND("町",L131)),IF(D131="村",LEFT(L131,FIND("村",L131)),"エラー"))))</f>
        <v>品川区</v>
      </c>
      <c r="D131" s="8" t="str">
        <f>IF(AND(E131&lt;F131,E131&lt;G131,E131&lt;H131),"区",IF(AND(F131&lt;G131,F131&lt;H131),"市",IF(G131&lt;H131,"町","村")))</f>
        <v>区</v>
      </c>
      <c r="E131" s="8">
        <f>IF(COUNTIF($L131,"*区*"),FIND("区",$L131,2),100)</f>
        <v>3</v>
      </c>
      <c r="F131" s="8">
        <f>IF(COUNTIF($L131,"*市*"),FIND("市",$L131,2),100)</f>
        <v>100</v>
      </c>
      <c r="G131" s="8">
        <f>IF(COUNTIF($L131,"*町田市*"),100,IF(COUNTIF(L131,"*町*"),FIND("町",$L131),100))</f>
        <v>100</v>
      </c>
      <c r="H131" s="8">
        <f>IF(COUNTIF($L131,"*東村山*"),100,IF(COUNTIF(L131,"*武蔵村山*"),100,IF(COUNTIF(L131,"*羽村市*"),100,IF(COUNTIF(L131,"*村*"),FIND("村",$L131,2),100))))</f>
        <v>100</v>
      </c>
      <c r="I131" s="37" t="s">
        <v>1305</v>
      </c>
      <c r="J131" s="37" t="s">
        <v>715</v>
      </c>
      <c r="K131" s="37" t="s">
        <v>427</v>
      </c>
      <c r="L131" s="37" t="s">
        <v>2127</v>
      </c>
      <c r="M131" s="37" t="s">
        <v>726</v>
      </c>
      <c r="N131" s="37" t="s">
        <v>3</v>
      </c>
      <c r="O131" s="34">
        <v>46843</v>
      </c>
    </row>
    <row r="132" spans="1:15" x14ac:dyDescent="0.15">
      <c r="A132" s="3">
        <f t="shared" ref="A132:A195" si="2">A131+1</f>
        <v>131</v>
      </c>
      <c r="B132" s="7">
        <f>VLOOKUP(C132,区市町村番号!$B$3:$C$64,2,FALSE)</f>
        <v>9</v>
      </c>
      <c r="C132" s="8" t="str">
        <f>IF(D132="区",LEFT(L132,FIND("区",L132)),IF(D132="市",LEFT(L132,FIND("市",L132)),IF(D132="町",LEFT(L132,FIND("町",L132)),IF(D132="村",LEFT(L132,FIND("村",L132)),"エラー"))))</f>
        <v>品川区</v>
      </c>
      <c r="D132" s="8" t="str">
        <f>IF(AND(E132&lt;F132,E132&lt;G132,E132&lt;H132),"区",IF(AND(F132&lt;G132,F132&lt;H132),"市",IF(G132&lt;H132,"町","村")))</f>
        <v>区</v>
      </c>
      <c r="E132" s="8">
        <f>IF(COUNTIF($L132,"*区*"),FIND("区",$L132,2),100)</f>
        <v>3</v>
      </c>
      <c r="F132" s="8">
        <f>IF(COUNTIF($L132,"*市*"),FIND("市",$L132,2),100)</f>
        <v>100</v>
      </c>
      <c r="G132" s="8">
        <f>IF(COUNTIF($L132,"*町田市*"),100,IF(COUNTIF(L132,"*町*"),FIND("町",$L132),100))</f>
        <v>100</v>
      </c>
      <c r="H132" s="8">
        <f>IF(COUNTIF($L132,"*東村山*"),100,IF(COUNTIF(L132,"*武蔵村山*"),100,IF(COUNTIF(L132,"*羽村市*"),100,IF(COUNTIF(L132,"*村*"),FIND("村",$L132,2),100))))</f>
        <v>100</v>
      </c>
      <c r="I132" s="37" t="s">
        <v>3252</v>
      </c>
      <c r="J132" s="37" t="s">
        <v>715</v>
      </c>
      <c r="K132" s="37" t="s">
        <v>427</v>
      </c>
      <c r="L132" s="37" t="s">
        <v>3370</v>
      </c>
      <c r="M132" s="37" t="s">
        <v>726</v>
      </c>
      <c r="N132" s="37" t="s">
        <v>3</v>
      </c>
      <c r="O132" s="34">
        <v>47542</v>
      </c>
    </row>
    <row r="133" spans="1:15" x14ac:dyDescent="0.15">
      <c r="A133" s="3">
        <f t="shared" si="2"/>
        <v>132</v>
      </c>
      <c r="B133" s="7">
        <f>VLOOKUP(C133,区市町村番号!$B$3:$C$64,2,FALSE)</f>
        <v>9</v>
      </c>
      <c r="C133" s="8" t="str">
        <f>IF(D133="区",LEFT(L133,FIND("区",L133)),IF(D133="市",LEFT(L133,FIND("市",L133)),IF(D133="町",LEFT(L133,FIND("町",L133)),IF(D133="村",LEFT(L133,FIND("村",L133)),"エラー"))))</f>
        <v>品川区</v>
      </c>
      <c r="D133" s="8" t="str">
        <f>IF(AND(E133&lt;F133,E133&lt;G133,E133&lt;H133),"区",IF(AND(F133&lt;G133,F133&lt;H133),"市",IF(G133&lt;H133,"町","村")))</f>
        <v>区</v>
      </c>
      <c r="E133" s="8">
        <f>IF(COUNTIF($L133,"*区*"),FIND("区",$L133,2),100)</f>
        <v>3</v>
      </c>
      <c r="F133" s="8">
        <f>IF(COUNTIF($L133,"*市*"),FIND("市",$L133,2),100)</f>
        <v>100</v>
      </c>
      <c r="G133" s="8">
        <f>IF(COUNTIF($L133,"*町田市*"),100,IF(COUNTIF(L133,"*町*"),FIND("町",$L133),100))</f>
        <v>100</v>
      </c>
      <c r="H133" s="8">
        <f>IF(COUNTIF($L133,"*東村山*"),100,IF(COUNTIF(L133,"*武蔵村山*"),100,IF(COUNTIF(L133,"*羽村市*"),100,IF(COUNTIF(L133,"*村*"),FIND("村",$L133,2),100))))</f>
        <v>100</v>
      </c>
      <c r="I133" s="37" t="s">
        <v>2655</v>
      </c>
      <c r="J133" s="37" t="s">
        <v>715</v>
      </c>
      <c r="K133" s="37" t="s">
        <v>427</v>
      </c>
      <c r="L133" s="37" t="s">
        <v>2127</v>
      </c>
      <c r="M133" s="37" t="s">
        <v>726</v>
      </c>
      <c r="N133" s="37" t="s">
        <v>3</v>
      </c>
      <c r="O133" s="34">
        <v>46873</v>
      </c>
    </row>
    <row r="134" spans="1:15" x14ac:dyDescent="0.15">
      <c r="A134" s="3">
        <f t="shared" si="2"/>
        <v>133</v>
      </c>
      <c r="B134" s="7">
        <f>VLOOKUP(C134,区市町村番号!$B$3:$C$64,2,FALSE)</f>
        <v>9</v>
      </c>
      <c r="C134" s="8" t="str">
        <f>IF(D134="区",LEFT(L134,FIND("区",L134)),IF(D134="市",LEFT(L134,FIND("市",L134)),IF(D134="町",LEFT(L134,FIND("町",L134)),IF(D134="村",LEFT(L134,FIND("村",L134)),"エラー"))))</f>
        <v>品川区</v>
      </c>
      <c r="D134" s="8" t="str">
        <f>IF(AND(E134&lt;F134,E134&lt;G134,E134&lt;H134),"区",IF(AND(F134&lt;G134,F134&lt;H134),"市",IF(G134&lt;H134,"町","村")))</f>
        <v>区</v>
      </c>
      <c r="E134" s="8">
        <f>IF(COUNTIF($L134,"*区*"),FIND("区",$L134,2),100)</f>
        <v>3</v>
      </c>
      <c r="F134" s="8">
        <f>IF(COUNTIF($L134,"*市*"),FIND("市",$L134,2),100)</f>
        <v>100</v>
      </c>
      <c r="G134" s="8">
        <f>IF(COUNTIF($L134,"*町田市*"),100,IF(COUNTIF(L134,"*町*"),FIND("町",$L134),100))</f>
        <v>100</v>
      </c>
      <c r="H134" s="8">
        <f>IF(COUNTIF($L134,"*東村山*"),100,IF(COUNTIF(L134,"*武蔵村山*"),100,IF(COUNTIF(L134,"*羽村市*"),100,IF(COUNTIF(L134,"*村*"),FIND("村",$L134,2),100))))</f>
        <v>100</v>
      </c>
      <c r="I134" s="37" t="s">
        <v>1457</v>
      </c>
      <c r="J134" s="37" t="s">
        <v>1815</v>
      </c>
      <c r="K134" s="37" t="s">
        <v>635</v>
      </c>
      <c r="L134" s="37" t="s">
        <v>2206</v>
      </c>
      <c r="M134" s="37" t="s">
        <v>2561</v>
      </c>
      <c r="N134" s="37" t="s">
        <v>3</v>
      </c>
      <c r="O134" s="34">
        <v>46599</v>
      </c>
    </row>
    <row r="135" spans="1:15" x14ac:dyDescent="0.15">
      <c r="A135" s="3">
        <f t="shared" si="2"/>
        <v>134</v>
      </c>
      <c r="B135" s="7">
        <f>VLOOKUP(C135,区市町村番号!$B$3:$C$64,2,FALSE)</f>
        <v>9</v>
      </c>
      <c r="C135" s="8" t="str">
        <f>IF(D135="区",LEFT(L135,FIND("区",L135)),IF(D135="市",LEFT(L135,FIND("市",L135)),IF(D135="町",LEFT(L135,FIND("町",L135)),IF(D135="村",LEFT(L135,FIND("村",L135)),"エラー"))))</f>
        <v>品川区</v>
      </c>
      <c r="D135" s="8" t="str">
        <f>IF(AND(E135&lt;F135,E135&lt;G135,E135&lt;H135),"区",IF(AND(F135&lt;G135,F135&lt;H135),"市",IF(G135&lt;H135,"町","村")))</f>
        <v>区</v>
      </c>
      <c r="E135" s="8">
        <f>IF(COUNTIF($L135,"*区*"),FIND("区",$L135,2),100)</f>
        <v>3</v>
      </c>
      <c r="F135" s="8">
        <f>IF(COUNTIF($L135,"*市*"),FIND("市",$L135,2),100)</f>
        <v>100</v>
      </c>
      <c r="G135" s="8">
        <f>IF(COUNTIF($L135,"*町田市*"),100,IF(COUNTIF(L135,"*町*"),FIND("町",$L135),100))</f>
        <v>100</v>
      </c>
      <c r="H135" s="8">
        <f>IF(COUNTIF($L135,"*東村山*"),100,IF(COUNTIF(L135,"*武蔵村山*"),100,IF(COUNTIF(L135,"*羽村市*"),100,IF(COUNTIF(L135,"*村*"),FIND("村",$L135,2),100))))</f>
        <v>100</v>
      </c>
      <c r="I135" s="37" t="s">
        <v>928</v>
      </c>
      <c r="J135" s="37" t="s">
        <v>1509</v>
      </c>
      <c r="K135" s="37" t="s">
        <v>410</v>
      </c>
      <c r="L135" s="37" t="s">
        <v>1900</v>
      </c>
      <c r="M135" s="37" t="s">
        <v>2254</v>
      </c>
      <c r="N135" s="37" t="s">
        <v>11</v>
      </c>
      <c r="O135" s="34">
        <v>47542</v>
      </c>
    </row>
    <row r="136" spans="1:15" x14ac:dyDescent="0.15">
      <c r="A136" s="3">
        <f t="shared" si="2"/>
        <v>135</v>
      </c>
      <c r="B136" s="7">
        <f>VLOOKUP(C136,区市町村番号!$B$3:$C$64,2,FALSE)</f>
        <v>9</v>
      </c>
      <c r="C136" s="8" t="str">
        <f>IF(D136="区",LEFT(L136,FIND("区",L136)),IF(D136="市",LEFT(L136,FIND("市",L136)),IF(D136="町",LEFT(L136,FIND("町",L136)),IF(D136="村",LEFT(L136,FIND("村",L136)),"エラー"))))</f>
        <v>品川区</v>
      </c>
      <c r="D136" s="8" t="str">
        <f>IF(AND(E136&lt;F136,E136&lt;G136,E136&lt;H136),"区",IF(AND(F136&lt;G136,F136&lt;H136),"市",IF(G136&lt;H136,"町","村")))</f>
        <v>区</v>
      </c>
      <c r="E136" s="8">
        <f>IF(COUNTIF($L136,"*区*"),FIND("区",$L136,2),100)</f>
        <v>3</v>
      </c>
      <c r="F136" s="8">
        <f>IF(COUNTIF($L136,"*市*"),FIND("市",$L136,2),100)</f>
        <v>100</v>
      </c>
      <c r="G136" s="8">
        <f>IF(COUNTIF($L136,"*町田市*"),100,IF(COUNTIF(L136,"*町*"),FIND("町",$L136),100))</f>
        <v>100</v>
      </c>
      <c r="H136" s="8">
        <f>IF(COUNTIF($L136,"*東村山*"),100,IF(COUNTIF(L136,"*武蔵村山*"),100,IF(COUNTIF(L136,"*羽村市*"),100,IF(COUNTIF(L136,"*村*"),FIND("村",$L136,2),100))))</f>
        <v>100</v>
      </c>
      <c r="I136" s="37" t="s">
        <v>1211</v>
      </c>
      <c r="J136" s="37" t="s">
        <v>1690</v>
      </c>
      <c r="K136" s="37" t="s">
        <v>559</v>
      </c>
      <c r="L136" s="37" t="s">
        <v>2076</v>
      </c>
      <c r="M136" s="37" t="s">
        <v>2444</v>
      </c>
      <c r="N136" s="37" t="s">
        <v>766</v>
      </c>
      <c r="O136" s="34">
        <v>45991</v>
      </c>
    </row>
    <row r="137" spans="1:15" x14ac:dyDescent="0.15">
      <c r="A137" s="3">
        <f t="shared" si="2"/>
        <v>136</v>
      </c>
      <c r="B137" s="7">
        <f>VLOOKUP(C137,区市町村番号!$B$3:$C$64,2,FALSE)</f>
        <v>9</v>
      </c>
      <c r="C137" s="8" t="str">
        <f>IF(D137="区",LEFT(L137,FIND("区",L137)),IF(D137="市",LEFT(L137,FIND("市",L137)),IF(D137="町",LEFT(L137,FIND("町",L137)),IF(D137="村",LEFT(L137,FIND("村",L137)),"エラー"))))</f>
        <v>品川区</v>
      </c>
      <c r="D137" s="8" t="str">
        <f>IF(AND(E137&lt;F137,E137&lt;G137,E137&lt;H137),"区",IF(AND(F137&lt;G137,F137&lt;H137),"市",IF(G137&lt;H137,"町","村")))</f>
        <v>区</v>
      </c>
      <c r="E137" s="8">
        <f>IF(COUNTIF($L137,"*区*"),FIND("区",$L137,2),100)</f>
        <v>3</v>
      </c>
      <c r="F137" s="8">
        <f>IF(COUNTIF($L137,"*市*"),FIND("市",$L137,2),100)</f>
        <v>100</v>
      </c>
      <c r="G137" s="8">
        <f>IF(COUNTIF($L137,"*町田市*"),100,IF(COUNTIF(L137,"*町*"),FIND("町",$L137),100))</f>
        <v>100</v>
      </c>
      <c r="H137" s="8">
        <f>IF(COUNTIF($L137,"*東村山*"),100,IF(COUNTIF(L137,"*武蔵村山*"),100,IF(COUNTIF(L137,"*羽村市*"),100,IF(COUNTIF(L137,"*村*"),FIND("村",$L137,2),100))))</f>
        <v>100</v>
      </c>
      <c r="I137" s="37" t="s">
        <v>2642</v>
      </c>
      <c r="J137" s="37" t="s">
        <v>2690</v>
      </c>
      <c r="K137" s="37" t="s">
        <v>635</v>
      </c>
      <c r="L137" s="37" t="s">
        <v>2691</v>
      </c>
      <c r="M137" s="37" t="s">
        <v>2692</v>
      </c>
      <c r="N137" s="37" t="s">
        <v>2693</v>
      </c>
      <c r="O137" s="34">
        <v>46812</v>
      </c>
    </row>
    <row r="138" spans="1:15" x14ac:dyDescent="0.15">
      <c r="A138" s="3">
        <f t="shared" si="2"/>
        <v>137</v>
      </c>
      <c r="B138" s="7">
        <f>VLOOKUP(C138,区市町村番号!$B$3:$C$64,2,FALSE)</f>
        <v>9</v>
      </c>
      <c r="C138" s="8" t="str">
        <f>IF(D138="区",LEFT(L138,FIND("区",L138)),IF(D138="市",LEFT(L138,FIND("市",L138)),IF(D138="町",LEFT(L138,FIND("町",L138)),IF(D138="村",LEFT(L138,FIND("村",L138)),"エラー"))))</f>
        <v>品川区</v>
      </c>
      <c r="D138" s="8" t="str">
        <f>IF(AND(E138&lt;F138,E138&lt;G138,E138&lt;H138),"区",IF(AND(F138&lt;G138,F138&lt;H138),"市",IF(G138&lt;H138,"町","村")))</f>
        <v>区</v>
      </c>
      <c r="E138" s="8">
        <f>IF(COUNTIF($L138,"*区*"),FIND("区",$L138,2),100)</f>
        <v>3</v>
      </c>
      <c r="F138" s="8">
        <f>IF(COUNTIF($L138,"*市*"),FIND("市",$L138,2),100)</f>
        <v>100</v>
      </c>
      <c r="G138" s="8">
        <f>IF(COUNTIF($L138,"*町田市*"),100,IF(COUNTIF(L138,"*町*"),FIND("町",$L138),100))</f>
        <v>100</v>
      </c>
      <c r="H138" s="8">
        <f>IF(COUNTIF($L138,"*東村山*"),100,IF(COUNTIF(L138,"*武蔵村山*"),100,IF(COUNTIF(L138,"*羽村市*"),100,IF(COUNTIF(L138,"*村*"),FIND("村",$L138,2),100))))</f>
        <v>100</v>
      </c>
      <c r="I138" s="37" t="s">
        <v>862</v>
      </c>
      <c r="J138" s="37" t="s">
        <v>1470</v>
      </c>
      <c r="K138" s="37" t="s">
        <v>1821</v>
      </c>
      <c r="L138" s="37" t="s">
        <v>1866</v>
      </c>
      <c r="M138" s="37" t="s">
        <v>2212</v>
      </c>
      <c r="N138" s="37" t="s">
        <v>3</v>
      </c>
      <c r="O138" s="34">
        <v>47514</v>
      </c>
    </row>
    <row r="139" spans="1:15" ht="27" x14ac:dyDescent="0.15">
      <c r="A139" s="3">
        <f t="shared" si="2"/>
        <v>138</v>
      </c>
      <c r="B139" s="7">
        <f>VLOOKUP(C139,区市町村番号!$B$3:$C$64,2,FALSE)</f>
        <v>9</v>
      </c>
      <c r="C139" s="8" t="str">
        <f>IF(D139="区",LEFT(L139,FIND("区",L139)),IF(D139="市",LEFT(L139,FIND("市",L139)),IF(D139="町",LEFT(L139,FIND("町",L139)),IF(D139="村",LEFT(L139,FIND("村",L139)),"エラー"))))</f>
        <v>品川区</v>
      </c>
      <c r="D139" s="8" t="str">
        <f>IF(AND(E139&lt;F139,E139&lt;G139,E139&lt;H139),"区",IF(AND(F139&lt;G139,F139&lt;H139),"市",IF(G139&lt;H139,"町","村")))</f>
        <v>区</v>
      </c>
      <c r="E139" s="8">
        <f>IF(COUNTIF($L139,"*区*"),FIND("区",$L139,2),100)</f>
        <v>3</v>
      </c>
      <c r="F139" s="8">
        <f>IF(COUNTIF($L139,"*市*"),FIND("市",$L139,2),100)</f>
        <v>100</v>
      </c>
      <c r="G139" s="8">
        <f>IF(COUNTIF($L139,"*町田市*"),100,IF(COUNTIF(L139,"*町*"),FIND("町",$L139),100))</f>
        <v>100</v>
      </c>
      <c r="H139" s="8">
        <f>IF(COUNTIF($L139,"*東村山*"),100,IF(COUNTIF(L139,"*武蔵村山*"),100,IF(COUNTIF(L139,"*羽村市*"),100,IF(COUNTIF(L139,"*村*"),FIND("村",$L139,2),100))))</f>
        <v>100</v>
      </c>
      <c r="I139" s="37" t="s">
        <v>2631</v>
      </c>
      <c r="J139" s="37" t="s">
        <v>2656</v>
      </c>
      <c r="K139" s="37" t="s">
        <v>427</v>
      </c>
      <c r="L139" s="37" t="s">
        <v>2657</v>
      </c>
      <c r="M139" s="37" t="s">
        <v>2658</v>
      </c>
      <c r="N139" s="37" t="s">
        <v>2659</v>
      </c>
      <c r="O139" s="34">
        <v>47542</v>
      </c>
    </row>
    <row r="140" spans="1:15" ht="27" x14ac:dyDescent="0.15">
      <c r="A140" s="3">
        <f t="shared" si="2"/>
        <v>139</v>
      </c>
      <c r="B140" s="7">
        <f>VLOOKUP(C140,区市町村番号!$B$3:$C$64,2,FALSE)</f>
        <v>9</v>
      </c>
      <c r="C140" s="8" t="str">
        <f>IF(D140="区",LEFT(L140,FIND("区",L140)),IF(D140="市",LEFT(L140,FIND("市",L140)),IF(D140="町",LEFT(L140,FIND("町",L140)),IF(D140="村",LEFT(L140,FIND("村",L140)),"エラー"))))</f>
        <v>品川区</v>
      </c>
      <c r="D140" s="8" t="str">
        <f>IF(AND(E140&lt;F140,E140&lt;G140,E140&lt;H140),"区",IF(AND(F140&lt;G140,F140&lt;H140),"市",IF(G140&lt;H140,"町","村")))</f>
        <v>区</v>
      </c>
      <c r="E140" s="8">
        <f>IF(COUNTIF($L140,"*区*"),FIND("区",$L140,2),100)</f>
        <v>3</v>
      </c>
      <c r="F140" s="8">
        <f>IF(COUNTIF($L140,"*市*"),FIND("市",$L140,2),100)</f>
        <v>100</v>
      </c>
      <c r="G140" s="8">
        <f>IF(COUNTIF($L140,"*町田市*"),100,IF(COUNTIF(L140,"*町*"),FIND("町",$L140),100))</f>
        <v>100</v>
      </c>
      <c r="H140" s="8">
        <f>IF(COUNTIF($L140,"*東村山*"),100,IF(COUNTIF(L140,"*武蔵村山*"),100,IF(COUNTIF(L140,"*羽村市*"),100,IF(COUNTIF(L140,"*村*"),FIND("村",$L140,2),100))))</f>
        <v>100</v>
      </c>
      <c r="I140" s="37" t="s">
        <v>1318</v>
      </c>
      <c r="J140" s="37" t="s">
        <v>1745</v>
      </c>
      <c r="K140" s="37" t="s">
        <v>534</v>
      </c>
      <c r="L140" s="37" t="s">
        <v>2135</v>
      </c>
      <c r="M140" s="37" t="s">
        <v>2496</v>
      </c>
      <c r="N140" s="37" t="s">
        <v>2</v>
      </c>
      <c r="O140" s="34">
        <v>46965</v>
      </c>
    </row>
    <row r="141" spans="1:15" x14ac:dyDescent="0.15">
      <c r="A141" s="3">
        <f t="shared" si="2"/>
        <v>140</v>
      </c>
      <c r="B141" s="7">
        <f>VLOOKUP(C141,区市町村番号!$B$3:$C$64,2,FALSE)</f>
        <v>9</v>
      </c>
      <c r="C141" s="8" t="str">
        <f>IF(D141="区",LEFT(L141,FIND("区",L141)),IF(D141="市",LEFT(L141,FIND("市",L141)),IF(D141="町",LEFT(L141,FIND("町",L141)),IF(D141="村",LEFT(L141,FIND("村",L141)),"エラー"))))</f>
        <v>品川区</v>
      </c>
      <c r="D141" s="8" t="str">
        <f>IF(AND(E141&lt;F141,E141&lt;G141,E141&lt;H141),"区",IF(AND(F141&lt;G141,F141&lt;H141),"市",IF(G141&lt;H141,"町","村")))</f>
        <v>区</v>
      </c>
      <c r="E141" s="8">
        <f>IF(COUNTIF($L141,"*区*"),FIND("区",$L141,2),100)</f>
        <v>3</v>
      </c>
      <c r="F141" s="8">
        <f>IF(COUNTIF($L141,"*市*"),FIND("市",$L141,2),100)</f>
        <v>100</v>
      </c>
      <c r="G141" s="8">
        <f>IF(COUNTIF($L141,"*町田市*"),100,IF(COUNTIF(L141,"*町*"),FIND("町",$L141),100))</f>
        <v>100</v>
      </c>
      <c r="H141" s="8">
        <f>IF(COUNTIF($L141,"*東村山*"),100,IF(COUNTIF(L141,"*武蔵村山*"),100,IF(COUNTIF(L141,"*羽村市*"),100,IF(COUNTIF(L141,"*村*"),FIND("村",$L141,2),100))))</f>
        <v>100</v>
      </c>
      <c r="I141" s="37" t="s">
        <v>1184</v>
      </c>
      <c r="J141" s="37" t="s">
        <v>1672</v>
      </c>
      <c r="K141" s="37" t="s">
        <v>635</v>
      </c>
      <c r="L141" s="37" t="s">
        <v>2059</v>
      </c>
      <c r="M141" s="37" t="s">
        <v>2427</v>
      </c>
      <c r="N141" s="37" t="s">
        <v>2593</v>
      </c>
      <c r="O141" s="34">
        <v>47756</v>
      </c>
    </row>
    <row r="142" spans="1:15" x14ac:dyDescent="0.15">
      <c r="A142" s="3">
        <f t="shared" si="2"/>
        <v>141</v>
      </c>
      <c r="B142" s="7">
        <f>VLOOKUP(C142,区市町村番号!$B$3:$C$64,2,FALSE)</f>
        <v>9</v>
      </c>
      <c r="C142" s="8" t="str">
        <f>IF(D142="区",LEFT(L142,FIND("区",L142)),IF(D142="市",LEFT(L142,FIND("市",L142)),IF(D142="町",LEFT(L142,FIND("町",L142)),IF(D142="村",LEFT(L142,FIND("村",L142)),"エラー"))))</f>
        <v>品川区</v>
      </c>
      <c r="D142" s="8" t="str">
        <f>IF(AND(E142&lt;F142,E142&lt;G142,E142&lt;H142),"区",IF(AND(F142&lt;G142,F142&lt;H142),"市",IF(G142&lt;H142,"町","村")))</f>
        <v>区</v>
      </c>
      <c r="E142" s="8">
        <f>IF(COUNTIF($L142,"*区*"),FIND("区",$L142,2),100)</f>
        <v>3</v>
      </c>
      <c r="F142" s="8">
        <f>IF(COUNTIF($L142,"*市*"),FIND("市",$L142,2),100)</f>
        <v>100</v>
      </c>
      <c r="G142" s="8">
        <f>IF(COUNTIF($L142,"*町田市*"),100,IF(COUNTIF(L142,"*町*"),FIND("町",$L142),100))</f>
        <v>100</v>
      </c>
      <c r="H142" s="8">
        <f>IF(COUNTIF($L142,"*東村山*"),100,IF(COUNTIF(L142,"*武蔵村山*"),100,IF(COUNTIF(L142,"*羽村市*"),100,IF(COUNTIF(L142,"*村*"),FIND("村",$L142,2),100))))</f>
        <v>100</v>
      </c>
      <c r="I142" s="37" t="s">
        <v>1149</v>
      </c>
      <c r="J142" s="37" t="s">
        <v>1642</v>
      </c>
      <c r="K142" s="37" t="s">
        <v>570</v>
      </c>
      <c r="L142" s="37" t="s">
        <v>2030</v>
      </c>
      <c r="M142" s="37" t="s">
        <v>2397</v>
      </c>
      <c r="N142" s="37" t="s">
        <v>2588</v>
      </c>
      <c r="O142" s="34">
        <v>45869</v>
      </c>
    </row>
    <row r="143" spans="1:15" x14ac:dyDescent="0.15">
      <c r="A143" s="3">
        <f t="shared" si="2"/>
        <v>142</v>
      </c>
      <c r="B143" s="7">
        <f>VLOOKUP(C143,区市町村番号!$B$3:$C$64,2,FALSE)</f>
        <v>9</v>
      </c>
      <c r="C143" s="8" t="str">
        <f>IF(D143="区",LEFT(L143,FIND("区",L143)),IF(D143="市",LEFT(L143,FIND("市",L143)),IF(D143="町",LEFT(L143,FIND("町",L143)),IF(D143="村",LEFT(L143,FIND("村",L143)),"エラー"))))</f>
        <v>品川区</v>
      </c>
      <c r="D143" s="8" t="str">
        <f>IF(AND(E143&lt;F143,E143&lt;G143,E143&lt;H143),"区",IF(AND(F143&lt;G143,F143&lt;H143),"市",IF(G143&lt;H143,"町","村")))</f>
        <v>区</v>
      </c>
      <c r="E143" s="8">
        <f>IF(COUNTIF($L143,"*区*"),FIND("区",$L143,2),100)</f>
        <v>3</v>
      </c>
      <c r="F143" s="8">
        <f>IF(COUNTIF($L143,"*市*"),FIND("市",$L143,2),100)</f>
        <v>100</v>
      </c>
      <c r="G143" s="8">
        <f>IF(COUNTIF($L143,"*町田市*"),100,IF(COUNTIF(L143,"*町*"),FIND("町",$L143),100))</f>
        <v>100</v>
      </c>
      <c r="H143" s="8">
        <f>IF(COUNTIF($L143,"*東村山*"),100,IF(COUNTIF(L143,"*武蔵村山*"),100,IF(COUNTIF(L143,"*羽村市*"),100,IF(COUNTIF(L143,"*村*"),FIND("村",$L143,2),100))))</f>
        <v>100</v>
      </c>
      <c r="I143" s="37" t="s">
        <v>927</v>
      </c>
      <c r="J143" s="37" t="s">
        <v>1508</v>
      </c>
      <c r="K143" s="37" t="s">
        <v>553</v>
      </c>
      <c r="L143" s="37" t="s">
        <v>1899</v>
      </c>
      <c r="M143" s="37" t="s">
        <v>2253</v>
      </c>
      <c r="N143" s="37" t="s">
        <v>729</v>
      </c>
      <c r="O143" s="34">
        <v>47726</v>
      </c>
    </row>
    <row r="144" spans="1:15" ht="27" x14ac:dyDescent="0.15">
      <c r="A144" s="3">
        <f t="shared" si="2"/>
        <v>143</v>
      </c>
      <c r="B144" s="7">
        <f>VLOOKUP(C144,区市町村番号!$B$3:$C$64,2,FALSE)</f>
        <v>9</v>
      </c>
      <c r="C144" s="8" t="str">
        <f>IF(D144="区",LEFT(L144,FIND("区",L144)),IF(D144="市",LEFT(L144,FIND("市",L144)),IF(D144="町",LEFT(L144,FIND("町",L144)),IF(D144="村",LEFT(L144,FIND("村",L144)),"エラー"))))</f>
        <v>品川区</v>
      </c>
      <c r="D144" s="8" t="str">
        <f>IF(AND(E144&lt;F144,E144&lt;G144,E144&lt;H144),"区",IF(AND(F144&lt;G144,F144&lt;H144),"市",IF(G144&lt;H144,"町","村")))</f>
        <v>区</v>
      </c>
      <c r="E144" s="8">
        <f>IF(COUNTIF($L144,"*区*"),FIND("区",$L144,2),100)</f>
        <v>3</v>
      </c>
      <c r="F144" s="8">
        <f>IF(COUNTIF($L144,"*市*"),FIND("市",$L144,2),100)</f>
        <v>100</v>
      </c>
      <c r="G144" s="8">
        <f>IF(COUNTIF($L144,"*町田市*"),100,IF(COUNTIF(L144,"*町*"),FIND("町",$L144),100))</f>
        <v>100</v>
      </c>
      <c r="H144" s="8">
        <f>IF(COUNTIF($L144,"*東村山*"),100,IF(COUNTIF(L144,"*武蔵村山*"),100,IF(COUNTIF(L144,"*羽村市*"),100,IF(COUNTIF(L144,"*村*"),FIND("村",$L144,2),100))))</f>
        <v>100</v>
      </c>
      <c r="I144" s="37" t="s">
        <v>952</v>
      </c>
      <c r="J144" s="37" t="s">
        <v>1522</v>
      </c>
      <c r="K144" s="37" t="s">
        <v>576</v>
      </c>
      <c r="L144" s="37" t="s">
        <v>1912</v>
      </c>
      <c r="M144" s="37" t="s">
        <v>2268</v>
      </c>
      <c r="N144" s="37" t="s">
        <v>3328</v>
      </c>
      <c r="O144" s="34">
        <v>47542</v>
      </c>
    </row>
    <row r="145" spans="1:15" x14ac:dyDescent="0.15">
      <c r="A145" s="3">
        <f t="shared" si="2"/>
        <v>144</v>
      </c>
      <c r="B145" s="7">
        <f>VLOOKUP(C145,区市町村番号!$B$3:$C$64,2,FALSE)</f>
        <v>10</v>
      </c>
      <c r="C145" s="8" t="str">
        <f>IF(D145="区",LEFT(L145,FIND("区",L145)),IF(D145="市",LEFT(L145,FIND("市",L145)),IF(D145="町",LEFT(L145,FIND("町",L145)),IF(D145="村",LEFT(L145,FIND("村",L145)),"エラー"))))</f>
        <v>目黒区</v>
      </c>
      <c r="D145" s="8" t="str">
        <f>IF(AND(E145&lt;F145,E145&lt;G145,E145&lt;H145),"区",IF(AND(F145&lt;G145,F145&lt;H145),"市",IF(G145&lt;H145,"町","村")))</f>
        <v>区</v>
      </c>
      <c r="E145" s="8">
        <f>IF(COUNTIF($L145,"*区*"),FIND("区",$L145,2),100)</f>
        <v>3</v>
      </c>
      <c r="F145" s="8">
        <f>IF(COUNTIF($L145,"*市*"),FIND("市",$L145,2),100)</f>
        <v>100</v>
      </c>
      <c r="G145" s="8">
        <f>IF(COUNTIF($L145,"*町田市*"),100,IF(COUNTIF(L145,"*町*"),FIND("町",$L145),100))</f>
        <v>100</v>
      </c>
      <c r="H145" s="8">
        <f>IF(COUNTIF($L145,"*東村山*"),100,IF(COUNTIF(L145,"*武蔵村山*"),100,IF(COUNTIF(L145,"*羽村市*"),100,IF(COUNTIF(L145,"*村*"),FIND("村",$L145,2),100))))</f>
        <v>100</v>
      </c>
      <c r="I145" s="37" t="s">
        <v>894</v>
      </c>
      <c r="J145" s="37" t="s">
        <v>1488</v>
      </c>
      <c r="K145" s="37" t="s">
        <v>490</v>
      </c>
      <c r="L145" s="37" t="s">
        <v>1880</v>
      </c>
      <c r="M145" s="37" t="s">
        <v>2231</v>
      </c>
      <c r="N145" s="37" t="s">
        <v>2</v>
      </c>
      <c r="O145" s="34">
        <v>47542</v>
      </c>
    </row>
    <row r="146" spans="1:15" x14ac:dyDescent="0.15">
      <c r="A146" s="3">
        <f t="shared" si="2"/>
        <v>145</v>
      </c>
      <c r="B146" s="7">
        <f>VLOOKUP(C146,区市町村番号!$B$3:$C$64,2,FALSE)</f>
        <v>10</v>
      </c>
      <c r="C146" s="8" t="str">
        <f>IF(D146="区",LEFT(L146,FIND("区",L146)),IF(D146="市",LEFT(L146,FIND("市",L146)),IF(D146="町",LEFT(L146,FIND("町",L146)),IF(D146="村",LEFT(L146,FIND("村",L146)),"エラー"))))</f>
        <v>目黒区</v>
      </c>
      <c r="D146" s="8" t="str">
        <f>IF(AND(E146&lt;F146,E146&lt;G146,E146&lt;H146),"区",IF(AND(F146&lt;G146,F146&lt;H146),"市",IF(G146&lt;H146,"町","村")))</f>
        <v>区</v>
      </c>
      <c r="E146" s="8">
        <f>IF(COUNTIF($L146,"*区*"),FIND("区",$L146,2),100)</f>
        <v>3</v>
      </c>
      <c r="F146" s="8">
        <f>IF(COUNTIF($L146,"*市*"),FIND("市",$L146,2),100)</f>
        <v>100</v>
      </c>
      <c r="G146" s="8">
        <f>IF(COUNTIF($L146,"*町田市*"),100,IF(COUNTIF(L146,"*町*"),FIND("町",$L146),100))</f>
        <v>100</v>
      </c>
      <c r="H146" s="8">
        <f>IF(COUNTIF($L146,"*東村山*"),100,IF(COUNTIF(L146,"*武蔵村山*"),100,IF(COUNTIF(L146,"*羽村市*"),100,IF(COUNTIF(L146,"*村*"),FIND("村",$L146,2),100))))</f>
        <v>100</v>
      </c>
      <c r="I146" s="37" t="s">
        <v>895</v>
      </c>
      <c r="J146" s="37" t="s">
        <v>1488</v>
      </c>
      <c r="K146" s="37" t="s">
        <v>490</v>
      </c>
      <c r="L146" s="37" t="s">
        <v>1880</v>
      </c>
      <c r="M146" s="37" t="s">
        <v>2231</v>
      </c>
      <c r="N146" s="37" t="s">
        <v>15</v>
      </c>
      <c r="O146" s="34">
        <v>47542</v>
      </c>
    </row>
    <row r="147" spans="1:15" x14ac:dyDescent="0.15">
      <c r="A147" s="3">
        <f t="shared" si="2"/>
        <v>146</v>
      </c>
      <c r="B147" s="7">
        <f>VLOOKUP(C147,区市町村番号!$B$3:$C$64,2,FALSE)</f>
        <v>10</v>
      </c>
      <c r="C147" s="8" t="str">
        <f>IF(D147="区",LEFT(L147,FIND("区",L147)),IF(D147="市",LEFT(L147,FIND("市",L147)),IF(D147="町",LEFT(L147,FIND("町",L147)),IF(D147="村",LEFT(L147,FIND("村",L147)),"エラー"))))</f>
        <v>目黒区</v>
      </c>
      <c r="D147" s="8" t="str">
        <f>IF(AND(E147&lt;F147,E147&lt;G147,E147&lt;H147),"区",IF(AND(F147&lt;G147,F147&lt;H147),"市",IF(G147&lt;H147,"町","村")))</f>
        <v>区</v>
      </c>
      <c r="E147" s="8">
        <f>IF(COUNTIF($L147,"*区*"),FIND("区",$L147,2),100)</f>
        <v>3</v>
      </c>
      <c r="F147" s="8">
        <f>IF(COUNTIF($L147,"*市*"),FIND("市",$L147,2),100)</f>
        <v>100</v>
      </c>
      <c r="G147" s="8">
        <f>IF(COUNTIF($L147,"*町田市*"),100,IF(COUNTIF(L147,"*町*"),FIND("町",$L147),100))</f>
        <v>7</v>
      </c>
      <c r="H147" s="8">
        <f>IF(COUNTIF($L147,"*東村山*"),100,IF(COUNTIF(L147,"*武蔵村山*"),100,IF(COUNTIF(L147,"*羽村市*"),100,IF(COUNTIF(L147,"*村*"),FIND("村",$L147,2),100))))</f>
        <v>100</v>
      </c>
      <c r="I147" s="37" t="s">
        <v>1091</v>
      </c>
      <c r="J147" s="37" t="s">
        <v>1601</v>
      </c>
      <c r="K147" s="37" t="s">
        <v>541</v>
      </c>
      <c r="L147" s="37" t="s">
        <v>3361</v>
      </c>
      <c r="M147" s="37" t="s">
        <v>843</v>
      </c>
      <c r="N147" s="37" t="s">
        <v>17</v>
      </c>
      <c r="O147" s="34">
        <v>47634</v>
      </c>
    </row>
    <row r="148" spans="1:15" x14ac:dyDescent="0.15">
      <c r="A148" s="3">
        <f t="shared" si="2"/>
        <v>147</v>
      </c>
      <c r="B148" s="7">
        <f>VLOOKUP(C148,区市町村番号!$B$3:$C$64,2,FALSE)</f>
        <v>10</v>
      </c>
      <c r="C148" s="8" t="str">
        <f>IF(D148="区",LEFT(L148,FIND("区",L148)),IF(D148="市",LEFT(L148,FIND("市",L148)),IF(D148="町",LEFT(L148,FIND("町",L148)),IF(D148="村",LEFT(L148,FIND("村",L148)),"エラー"))))</f>
        <v>目黒区</v>
      </c>
      <c r="D148" s="8" t="str">
        <f>IF(AND(E148&lt;F148,E148&lt;G148,E148&lt;H148),"区",IF(AND(F148&lt;G148,F148&lt;H148),"市",IF(G148&lt;H148,"町","村")))</f>
        <v>区</v>
      </c>
      <c r="E148" s="8">
        <f>IF(COUNTIF($L148,"*区*"),FIND("区",$L148,2),100)</f>
        <v>3</v>
      </c>
      <c r="F148" s="8">
        <f>IF(COUNTIF($L148,"*市*"),FIND("市",$L148,2),100)</f>
        <v>100</v>
      </c>
      <c r="G148" s="8">
        <f>IF(COUNTIF($L148,"*町田市*"),100,IF(COUNTIF(L148,"*町*"),FIND("町",$L148),100))</f>
        <v>100</v>
      </c>
      <c r="H148" s="8">
        <f>IF(COUNTIF($L148,"*東村山*"),100,IF(COUNTIF(L148,"*武蔵村山*"),100,IF(COUNTIF(L148,"*羽村市*"),100,IF(COUNTIF(L148,"*村*"),FIND("村",$L148,2),100))))</f>
        <v>100</v>
      </c>
      <c r="I148" s="37" t="s">
        <v>1438</v>
      </c>
      <c r="J148" s="37" t="s">
        <v>1731</v>
      </c>
      <c r="K148" s="37" t="s">
        <v>533</v>
      </c>
      <c r="L148" s="37" t="s">
        <v>2118</v>
      </c>
      <c r="M148" s="37" t="s">
        <v>2483</v>
      </c>
      <c r="N148" s="37" t="s">
        <v>3</v>
      </c>
      <c r="O148" s="34">
        <v>46477</v>
      </c>
    </row>
    <row r="149" spans="1:15" x14ac:dyDescent="0.15">
      <c r="A149" s="3">
        <f t="shared" si="2"/>
        <v>148</v>
      </c>
      <c r="B149" s="7">
        <f>VLOOKUP(C149,区市町村番号!$B$3:$C$64,2,FALSE)</f>
        <v>10</v>
      </c>
      <c r="C149" s="8" t="str">
        <f>IF(D149="区",LEFT(L149,FIND("区",L149)),IF(D149="市",LEFT(L149,FIND("市",L149)),IF(D149="町",LEFT(L149,FIND("町",L149)),IF(D149="村",LEFT(L149,FIND("村",L149)),"エラー"))))</f>
        <v>目黒区</v>
      </c>
      <c r="D149" s="8" t="str">
        <f>IF(AND(E149&lt;F149,E149&lt;G149,E149&lt;H149),"区",IF(AND(F149&lt;G149,F149&lt;H149),"市",IF(G149&lt;H149,"町","村")))</f>
        <v>区</v>
      </c>
      <c r="E149" s="8">
        <f>IF(COUNTIF($L149,"*区*"),FIND("区",$L149,2),100)</f>
        <v>3</v>
      </c>
      <c r="F149" s="8">
        <f>IF(COUNTIF($L149,"*市*"),FIND("市",$L149,2),100)</f>
        <v>100</v>
      </c>
      <c r="G149" s="8">
        <f>IF(COUNTIF($L149,"*町田市*"),100,IF(COUNTIF(L149,"*町*"),FIND("町",$L149),100))</f>
        <v>100</v>
      </c>
      <c r="H149" s="8">
        <f>IF(COUNTIF($L149,"*東村山*"),100,IF(COUNTIF(L149,"*武蔵村山*"),100,IF(COUNTIF(L149,"*羽村市*"),100,IF(COUNTIF(L149,"*村*"),FIND("村",$L149,2),100))))</f>
        <v>100</v>
      </c>
      <c r="I149" s="37" t="s">
        <v>1341</v>
      </c>
      <c r="J149" s="37" t="s">
        <v>1731</v>
      </c>
      <c r="K149" s="37" t="s">
        <v>533</v>
      </c>
      <c r="L149" s="37" t="s">
        <v>2118</v>
      </c>
      <c r="M149" s="37" t="s">
        <v>2483</v>
      </c>
      <c r="N149" s="37" t="s">
        <v>3</v>
      </c>
      <c r="O149" s="34">
        <v>47299</v>
      </c>
    </row>
    <row r="150" spans="1:15" x14ac:dyDescent="0.15">
      <c r="A150" s="3">
        <f t="shared" si="2"/>
        <v>149</v>
      </c>
      <c r="B150" s="7">
        <f>VLOOKUP(C150,区市町村番号!$B$3:$C$64,2,FALSE)</f>
        <v>10</v>
      </c>
      <c r="C150" s="8" t="str">
        <f>IF(D150="区",LEFT(L150,FIND("区",L150)),IF(D150="市",LEFT(L150,FIND("市",L150)),IF(D150="町",LEFT(L150,FIND("町",L150)),IF(D150="村",LEFT(L150,FIND("村",L150)),"エラー"))))</f>
        <v>目黒区</v>
      </c>
      <c r="D150" s="8" t="str">
        <f>IF(AND(E150&lt;F150,E150&lt;G150,E150&lt;H150),"区",IF(AND(F150&lt;G150,F150&lt;H150),"市",IF(G150&lt;H150,"町","村")))</f>
        <v>区</v>
      </c>
      <c r="E150" s="8">
        <f>IF(COUNTIF($L150,"*区*"),FIND("区",$L150,2),100)</f>
        <v>3</v>
      </c>
      <c r="F150" s="8">
        <f>IF(COUNTIF($L150,"*市*"),FIND("市",$L150,2),100)</f>
        <v>100</v>
      </c>
      <c r="G150" s="8">
        <f>IF(COUNTIF($L150,"*町田市*"),100,IF(COUNTIF(L150,"*町*"),FIND("町",$L150),100))</f>
        <v>100</v>
      </c>
      <c r="H150" s="8">
        <f>IF(COUNTIF($L150,"*東村山*"),100,IF(COUNTIF(L150,"*武蔵村山*"),100,IF(COUNTIF(L150,"*羽村市*"),100,IF(COUNTIF(L150,"*村*"),FIND("村",$L150,2),100))))</f>
        <v>100</v>
      </c>
      <c r="I150" s="37" t="s">
        <v>1289</v>
      </c>
      <c r="J150" s="37" t="s">
        <v>1731</v>
      </c>
      <c r="K150" s="37" t="s">
        <v>533</v>
      </c>
      <c r="L150" s="37" t="s">
        <v>2118</v>
      </c>
      <c r="M150" s="37" t="s">
        <v>2483</v>
      </c>
      <c r="N150" s="37" t="s">
        <v>3</v>
      </c>
      <c r="O150" s="34">
        <v>46538</v>
      </c>
    </row>
    <row r="151" spans="1:15" x14ac:dyDescent="0.15">
      <c r="A151" s="3">
        <f t="shared" si="2"/>
        <v>150</v>
      </c>
      <c r="B151" s="7">
        <f>VLOOKUP(C151,区市町村番号!$B$3:$C$64,2,FALSE)</f>
        <v>10</v>
      </c>
      <c r="C151" s="8" t="str">
        <f>IF(D151="区",LEFT(L151,FIND("区",L151)),IF(D151="市",LEFT(L151,FIND("市",L151)),IF(D151="町",LEFT(L151,FIND("町",L151)),IF(D151="村",LEFT(L151,FIND("村",L151)),"エラー"))))</f>
        <v>目黒区</v>
      </c>
      <c r="D151" s="8" t="str">
        <f>IF(AND(E151&lt;F151,E151&lt;G151,E151&lt;H151),"区",IF(AND(F151&lt;G151,F151&lt;H151),"市",IF(G151&lt;H151,"町","村")))</f>
        <v>区</v>
      </c>
      <c r="E151" s="8">
        <f>IF(COUNTIF($L151,"*区*"),FIND("区",$L151,2),100)</f>
        <v>3</v>
      </c>
      <c r="F151" s="8">
        <f>IF(COUNTIF($L151,"*市*"),FIND("市",$L151,2),100)</f>
        <v>100</v>
      </c>
      <c r="G151" s="8">
        <f>IF(COUNTIF($L151,"*町田市*"),100,IF(COUNTIF(L151,"*町*"),FIND("町",$L151),100))</f>
        <v>100</v>
      </c>
      <c r="H151" s="8">
        <f>IF(COUNTIF($L151,"*東村山*"),100,IF(COUNTIF(L151,"*武蔵村山*"),100,IF(COUNTIF(L151,"*羽村市*"),100,IF(COUNTIF(L151,"*村*"),FIND("村",$L151,2),100))))</f>
        <v>100</v>
      </c>
      <c r="I151" s="37" t="s">
        <v>1359</v>
      </c>
      <c r="J151" s="37" t="s">
        <v>2928</v>
      </c>
      <c r="K151" s="37" t="s">
        <v>2929</v>
      </c>
      <c r="L151" s="37" t="s">
        <v>3394</v>
      </c>
      <c r="M151" s="37" t="s">
        <v>2930</v>
      </c>
      <c r="N151" s="37" t="s">
        <v>3</v>
      </c>
      <c r="O151" s="34">
        <v>47542</v>
      </c>
    </row>
    <row r="152" spans="1:15" x14ac:dyDescent="0.15">
      <c r="A152" s="3">
        <f t="shared" si="2"/>
        <v>151</v>
      </c>
      <c r="B152" s="7">
        <f>VLOOKUP(C152,区市町村番号!$B$3:$C$64,2,FALSE)</f>
        <v>10</v>
      </c>
      <c r="C152" s="8" t="str">
        <f>IF(D152="区",LEFT(L152,FIND("区",L152)),IF(D152="市",LEFT(L152,FIND("市",L152)),IF(D152="町",LEFT(L152,FIND("町",L152)),IF(D152="村",LEFT(L152,FIND("村",L152)),"エラー"))))</f>
        <v>目黒区</v>
      </c>
      <c r="D152" s="8" t="str">
        <f>IF(AND(E152&lt;F152,E152&lt;G152,E152&lt;H152),"区",IF(AND(F152&lt;G152,F152&lt;H152),"市",IF(G152&lt;H152,"町","村")))</f>
        <v>区</v>
      </c>
      <c r="E152" s="8">
        <f>IF(COUNTIF($L152,"*区*"),FIND("区",$L152,2),100)</f>
        <v>3</v>
      </c>
      <c r="F152" s="8">
        <f>IF(COUNTIF($L152,"*市*"),FIND("市",$L152,2),100)</f>
        <v>100</v>
      </c>
      <c r="G152" s="8">
        <f>IF(COUNTIF($L152,"*町田市*"),100,IF(COUNTIF(L152,"*町*"),FIND("町",$L152),100))</f>
        <v>5</v>
      </c>
      <c r="H152" s="8">
        <f>IF(COUNTIF($L152,"*東村山*"),100,IF(COUNTIF(L152,"*武蔵村山*"),100,IF(COUNTIF(L152,"*羽村市*"),100,IF(COUNTIF(L152,"*村*"),FIND("村",$L152,2),100))))</f>
        <v>100</v>
      </c>
      <c r="I152" s="37" t="s">
        <v>1313</v>
      </c>
      <c r="J152" s="37" t="s">
        <v>246</v>
      </c>
      <c r="K152" s="37" t="s">
        <v>605</v>
      </c>
      <c r="L152" s="37" t="s">
        <v>305</v>
      </c>
      <c r="M152" s="37" t="s">
        <v>90</v>
      </c>
      <c r="N152" s="37" t="s">
        <v>3</v>
      </c>
      <c r="O152" s="34">
        <v>46904</v>
      </c>
    </row>
    <row r="153" spans="1:15" ht="27" x14ac:dyDescent="0.15">
      <c r="A153" s="3">
        <f t="shared" si="2"/>
        <v>152</v>
      </c>
      <c r="B153" s="7">
        <f>VLOOKUP(C153,区市町村番号!$B$3:$C$64,2,FALSE)</f>
        <v>10</v>
      </c>
      <c r="C153" s="8" t="str">
        <f>IF(D153="区",LEFT(L153,FIND("区",L153)),IF(D153="市",LEFT(L153,FIND("市",L153)),IF(D153="町",LEFT(L153,FIND("町",L153)),IF(D153="村",LEFT(L153,FIND("村",L153)),"エラー"))))</f>
        <v>目黒区</v>
      </c>
      <c r="D153" s="8" t="str">
        <f>IF(AND(E153&lt;F153,E153&lt;G153,E153&lt;H153),"区",IF(AND(F153&lt;G153,F153&lt;H153),"市",IF(G153&lt;H153,"町","村")))</f>
        <v>区</v>
      </c>
      <c r="E153" s="8">
        <f>IF(COUNTIF($L153,"*区*"),FIND("区",$L153,2),100)</f>
        <v>3</v>
      </c>
      <c r="F153" s="8">
        <f>IF(COUNTIF($L153,"*市*"),FIND("市",$L153,2),100)</f>
        <v>100</v>
      </c>
      <c r="G153" s="8">
        <f>IF(COUNTIF($L153,"*町田市*"),100,IF(COUNTIF(L153,"*町*"),FIND("町",$L153),100))</f>
        <v>100</v>
      </c>
      <c r="H153" s="8">
        <f>IF(COUNTIF($L153,"*東村山*"),100,IF(COUNTIF(L153,"*武蔵村山*"),100,IF(COUNTIF(L153,"*羽村市*"),100,IF(COUNTIF(L153,"*村*"),FIND("村",$L153,2),100))))</f>
        <v>100</v>
      </c>
      <c r="I153" s="37" t="s">
        <v>1411</v>
      </c>
      <c r="J153" s="37" t="s">
        <v>1792</v>
      </c>
      <c r="K153" s="37" t="s">
        <v>453</v>
      </c>
      <c r="L153" s="37" t="s">
        <v>2185</v>
      </c>
      <c r="M153" s="37" t="s">
        <v>2543</v>
      </c>
      <c r="N153" s="37" t="s">
        <v>2618</v>
      </c>
      <c r="O153" s="34">
        <v>46173</v>
      </c>
    </row>
    <row r="154" spans="1:15" x14ac:dyDescent="0.15">
      <c r="A154" s="3">
        <f t="shared" si="2"/>
        <v>153</v>
      </c>
      <c r="B154" s="7">
        <f>VLOOKUP(C154,区市町村番号!$B$3:$C$64,2,FALSE)</f>
        <v>10</v>
      </c>
      <c r="C154" s="8" t="str">
        <f>IF(D154="区",LEFT(L154,FIND("区",L154)),IF(D154="市",LEFT(L154,FIND("市",L154)),IF(D154="町",LEFT(L154,FIND("町",L154)),IF(D154="村",LEFT(L154,FIND("村",L154)),"エラー"))))</f>
        <v>目黒区</v>
      </c>
      <c r="D154" s="8" t="str">
        <f>IF(AND(E154&lt;F154,E154&lt;G154,E154&lt;H154),"区",IF(AND(F154&lt;G154,F154&lt;H154),"市",IF(G154&lt;H154,"町","村")))</f>
        <v>区</v>
      </c>
      <c r="E154" s="8">
        <f>IF(COUNTIF($L154,"*区*"),FIND("区",$L154,2),100)</f>
        <v>3</v>
      </c>
      <c r="F154" s="8">
        <f>IF(COUNTIF($L154,"*市*"),FIND("市",$L154,2),100)</f>
        <v>100</v>
      </c>
      <c r="G154" s="8">
        <f>IF(COUNTIF($L154,"*町田市*"),100,IF(COUNTIF(L154,"*町*"),FIND("町",$L154),100))</f>
        <v>6</v>
      </c>
      <c r="H154" s="8">
        <f>IF(COUNTIF($L154,"*東村山*"),100,IF(COUNTIF(L154,"*武蔵村山*"),100,IF(COUNTIF(L154,"*羽村市*"),100,IF(COUNTIF(L154,"*村*"),FIND("村",$L154,2),100))))</f>
        <v>100</v>
      </c>
      <c r="I154" s="37" t="s">
        <v>1295</v>
      </c>
      <c r="J154" s="37" t="s">
        <v>1736</v>
      </c>
      <c r="K154" s="37" t="s">
        <v>1855</v>
      </c>
      <c r="L154" s="37" t="s">
        <v>2123</v>
      </c>
      <c r="M154" s="37" t="s">
        <v>2487</v>
      </c>
      <c r="N154" s="37" t="s">
        <v>3</v>
      </c>
      <c r="O154" s="34">
        <v>46599</v>
      </c>
    </row>
    <row r="155" spans="1:15" ht="40.5" x14ac:dyDescent="0.15">
      <c r="A155" s="3">
        <f t="shared" si="2"/>
        <v>154</v>
      </c>
      <c r="B155" s="7">
        <f>VLOOKUP(C155,区市町村番号!$B$3:$C$64,2,FALSE)</f>
        <v>10</v>
      </c>
      <c r="C155" s="8" t="str">
        <f>IF(D155="区",LEFT(L155,FIND("区",L155)),IF(D155="市",LEFT(L155,FIND("市",L155)),IF(D155="町",LEFT(L155,FIND("町",L155)),IF(D155="村",LEFT(L155,FIND("村",L155)),"エラー"))))</f>
        <v>目黒区</v>
      </c>
      <c r="D155" s="8" t="str">
        <f>IF(AND(E155&lt;F155,E155&lt;G155,E155&lt;H155),"区",IF(AND(F155&lt;G155,F155&lt;H155),"市",IF(G155&lt;H155,"町","村")))</f>
        <v>区</v>
      </c>
      <c r="E155" s="8">
        <f>IF(COUNTIF($L155,"*区*"),FIND("区",$L155,2),100)</f>
        <v>3</v>
      </c>
      <c r="F155" s="8">
        <f>IF(COUNTIF($L155,"*市*"),FIND("市",$L155,2),100)</f>
        <v>100</v>
      </c>
      <c r="G155" s="8">
        <f>IF(COUNTIF($L155,"*町田市*"),100,IF(COUNTIF(L155,"*町*"),FIND("町",$L155),100))</f>
        <v>100</v>
      </c>
      <c r="H155" s="8">
        <f>IF(COUNTIF($L155,"*東村山*"),100,IF(COUNTIF(L155,"*武蔵村山*"),100,IF(COUNTIF(L155,"*羽村市*"),100,IF(COUNTIF(L155,"*村*"),FIND("村",$L155,2),100))))</f>
        <v>100</v>
      </c>
      <c r="I155" s="37" t="s">
        <v>1145</v>
      </c>
      <c r="J155" s="37" t="s">
        <v>151</v>
      </c>
      <c r="K155" s="37" t="s">
        <v>542</v>
      </c>
      <c r="L155" s="37" t="s">
        <v>3373</v>
      </c>
      <c r="M155" s="37" t="s">
        <v>2393</v>
      </c>
      <c r="N155" s="37" t="s">
        <v>3374</v>
      </c>
      <c r="O155" s="34">
        <v>47756</v>
      </c>
    </row>
    <row r="156" spans="1:15" x14ac:dyDescent="0.15">
      <c r="A156" s="3">
        <f t="shared" si="2"/>
        <v>155</v>
      </c>
      <c r="B156" s="7">
        <f>VLOOKUP(C156,区市町村番号!$B$3:$C$64,2,FALSE)</f>
        <v>10</v>
      </c>
      <c r="C156" s="8" t="str">
        <f>IF(D156="区",LEFT(L156,FIND("区",L156)),IF(D156="市",LEFT(L156,FIND("市",L156)),IF(D156="町",LEFT(L156,FIND("町",L156)),IF(D156="村",LEFT(L156,FIND("村",L156)),"エラー"))))</f>
        <v>目黒区</v>
      </c>
      <c r="D156" s="8" t="str">
        <f>IF(AND(E156&lt;F156,E156&lt;G156,E156&lt;H156),"区",IF(AND(F156&lt;G156,F156&lt;H156),"市",IF(G156&lt;H156,"町","村")))</f>
        <v>区</v>
      </c>
      <c r="E156" s="8">
        <f>IF(COUNTIF($L156,"*区*"),FIND("区",$L156,2),100)</f>
        <v>3</v>
      </c>
      <c r="F156" s="8">
        <f>IF(COUNTIF($L156,"*市*"),FIND("市",$L156,2),100)</f>
        <v>100</v>
      </c>
      <c r="G156" s="8">
        <f>IF(COUNTIF($L156,"*町田市*"),100,IF(COUNTIF(L156,"*町*"),FIND("町",$L156),100))</f>
        <v>100</v>
      </c>
      <c r="H156" s="8">
        <f>IF(COUNTIF($L156,"*東村山*"),100,IF(COUNTIF(L156,"*武蔵村山*"),100,IF(COUNTIF(L156,"*羽村市*"),100,IF(COUNTIF(L156,"*村*"),FIND("村",$L156,2),100))))</f>
        <v>100</v>
      </c>
      <c r="I156" s="37" t="s">
        <v>1238</v>
      </c>
      <c r="J156" s="37" t="s">
        <v>1707</v>
      </c>
      <c r="K156" s="37" t="s">
        <v>424</v>
      </c>
      <c r="L156" s="37" t="s">
        <v>2093</v>
      </c>
      <c r="M156" s="37" t="s">
        <v>2460</v>
      </c>
      <c r="N156" s="37" t="s">
        <v>15</v>
      </c>
      <c r="O156" s="34">
        <v>46173</v>
      </c>
    </row>
    <row r="157" spans="1:15" x14ac:dyDescent="0.15">
      <c r="A157" s="3">
        <f t="shared" si="2"/>
        <v>156</v>
      </c>
      <c r="B157" s="7">
        <f>VLOOKUP(C157,区市町村番号!$B$3:$C$64,2,FALSE)</f>
        <v>10</v>
      </c>
      <c r="C157" s="8" t="str">
        <f>IF(D157="区",LEFT(L157,FIND("区",L157)),IF(D157="市",LEFT(L157,FIND("市",L157)),IF(D157="町",LEFT(L157,FIND("町",L157)),IF(D157="村",LEFT(L157,FIND("村",L157)),"エラー"))))</f>
        <v>目黒区</v>
      </c>
      <c r="D157" s="8" t="str">
        <f>IF(AND(E157&lt;F157,E157&lt;G157,E157&lt;H157),"区",IF(AND(F157&lt;G157,F157&lt;H157),"市",IF(G157&lt;H157,"町","村")))</f>
        <v>区</v>
      </c>
      <c r="E157" s="8">
        <f>IF(COUNTIF($L157,"*区*"),FIND("区",$L157,2),100)</f>
        <v>3</v>
      </c>
      <c r="F157" s="8">
        <f>IF(COUNTIF($L157,"*市*"),FIND("市",$L157,2),100)</f>
        <v>100</v>
      </c>
      <c r="G157" s="8">
        <f>IF(COUNTIF($L157,"*町田市*"),100,IF(COUNTIF(L157,"*町*"),FIND("町",$L157),100))</f>
        <v>100</v>
      </c>
      <c r="H157" s="8">
        <f>IF(COUNTIF($L157,"*東村山*"),100,IF(COUNTIF(L157,"*武蔵村山*"),100,IF(COUNTIF(L157,"*羽村市*"),100,IF(COUNTIF(L157,"*村*"),FIND("村",$L157,2),100))))</f>
        <v>100</v>
      </c>
      <c r="I157" s="37" t="s">
        <v>1399</v>
      </c>
      <c r="J157" s="37" t="s">
        <v>224</v>
      </c>
      <c r="K157" s="37" t="s">
        <v>532</v>
      </c>
      <c r="L157" s="37" t="s">
        <v>288</v>
      </c>
      <c r="M157" s="37" t="s">
        <v>91</v>
      </c>
      <c r="N157" s="37" t="s">
        <v>7</v>
      </c>
      <c r="O157" s="34">
        <v>46173</v>
      </c>
    </row>
    <row r="158" spans="1:15" x14ac:dyDescent="0.15">
      <c r="A158" s="3">
        <f t="shared" si="2"/>
        <v>157</v>
      </c>
      <c r="B158" s="7">
        <f>VLOOKUP(C158,区市町村番号!$B$3:$C$64,2,FALSE)</f>
        <v>11</v>
      </c>
      <c r="C158" s="8" t="str">
        <f>IF(D158="区",LEFT(L158,FIND("区",L158)),IF(D158="市",LEFT(L158,FIND("市",L158)),IF(D158="町",LEFT(L158,FIND("町",L158)),IF(D158="村",LEFT(L158,FIND("村",L158)),"エラー"))))</f>
        <v>大田区</v>
      </c>
      <c r="D158" s="8" t="str">
        <f>IF(AND(E158&lt;F158,E158&lt;G158,E158&lt;H158),"区",IF(AND(F158&lt;G158,F158&lt;H158),"市",IF(G158&lt;H158,"町","村")))</f>
        <v>区</v>
      </c>
      <c r="E158" s="8">
        <f>IF(COUNTIF($L158,"*区*"),FIND("区",$L158,2),100)</f>
        <v>3</v>
      </c>
      <c r="F158" s="8">
        <f>IF(COUNTIF($L158,"*市*"),FIND("市",$L158,2),100)</f>
        <v>100</v>
      </c>
      <c r="G158" s="8">
        <f>IF(COUNTIF($L158,"*町田市*"),100,IF(COUNTIF(L158,"*町*"),FIND("町",$L158),100))</f>
        <v>100</v>
      </c>
      <c r="H158" s="8">
        <f>IF(COUNTIF($L158,"*東村山*"),100,IF(COUNTIF(L158,"*武蔵村山*"),100,IF(COUNTIF(L158,"*羽村市*"),100,IF(COUNTIF(L158,"*村*"),FIND("村",$L158,2),100))))</f>
        <v>100</v>
      </c>
      <c r="I158" s="37" t="s">
        <v>2641</v>
      </c>
      <c r="J158" s="37" t="s">
        <v>2684</v>
      </c>
      <c r="K158" s="37" t="s">
        <v>634</v>
      </c>
      <c r="L158" s="37" t="s">
        <v>2685</v>
      </c>
      <c r="M158" s="37" t="s">
        <v>2686</v>
      </c>
      <c r="N158" s="37" t="s">
        <v>100</v>
      </c>
      <c r="O158" s="34">
        <v>45869</v>
      </c>
    </row>
    <row r="159" spans="1:15" x14ac:dyDescent="0.15">
      <c r="A159" s="3">
        <f t="shared" si="2"/>
        <v>158</v>
      </c>
      <c r="B159" s="7">
        <f>VLOOKUP(C159,区市町村番号!$B$3:$C$64,2,FALSE)</f>
        <v>11</v>
      </c>
      <c r="C159" s="8" t="str">
        <f>IF(D159="区",LEFT(L159,FIND("区",L159)),IF(D159="市",LEFT(L159,FIND("市",L159)),IF(D159="町",LEFT(L159,FIND("町",L159)),IF(D159="村",LEFT(L159,FIND("村",L159)),"エラー"))))</f>
        <v>大田区</v>
      </c>
      <c r="D159" s="8" t="str">
        <f>IF(AND(E159&lt;F159,E159&lt;G159,E159&lt;H159),"区",IF(AND(F159&lt;G159,F159&lt;H159),"市",IF(G159&lt;H159,"町","村")))</f>
        <v>区</v>
      </c>
      <c r="E159" s="8">
        <f>IF(COUNTIF($L159,"*区*"),FIND("区",$L159,2),100)</f>
        <v>3</v>
      </c>
      <c r="F159" s="8">
        <f>IF(COUNTIF($L159,"*市*"),FIND("市",$L159,2),100)</f>
        <v>100</v>
      </c>
      <c r="G159" s="8">
        <f>IF(COUNTIF($L159,"*町田市*"),100,IF(COUNTIF(L159,"*町*"),FIND("町",$L159),100))</f>
        <v>100</v>
      </c>
      <c r="H159" s="8">
        <f>IF(COUNTIF($L159,"*東村山*"),100,IF(COUNTIF(L159,"*武蔵村山*"),100,IF(COUNTIF(L159,"*羽村市*"),100,IF(COUNTIF(L159,"*村*"),FIND("村",$L159,2),100))))</f>
        <v>14</v>
      </c>
      <c r="I159" s="37" t="s">
        <v>930</v>
      </c>
      <c r="J159" s="37" t="s">
        <v>1510</v>
      </c>
      <c r="K159" s="37" t="s">
        <v>624</v>
      </c>
      <c r="L159" s="37" t="s">
        <v>1901</v>
      </c>
      <c r="M159" s="37" t="s">
        <v>2255</v>
      </c>
      <c r="N159" s="37" t="s">
        <v>3</v>
      </c>
      <c r="O159" s="34">
        <v>45961</v>
      </c>
    </row>
    <row r="160" spans="1:15" x14ac:dyDescent="0.15">
      <c r="A160" s="3">
        <f t="shared" si="2"/>
        <v>159</v>
      </c>
      <c r="B160" s="7">
        <f>VLOOKUP(C160,区市町村番号!$B$3:$C$64,2,FALSE)</f>
        <v>11</v>
      </c>
      <c r="C160" s="8" t="str">
        <f>IF(D160="区",LEFT(L160,FIND("区",L160)),IF(D160="市",LEFT(L160,FIND("市",L160)),IF(D160="町",LEFT(L160,FIND("町",L160)),IF(D160="村",LEFT(L160,FIND("村",L160)),"エラー"))))</f>
        <v>大田区</v>
      </c>
      <c r="D160" s="8" t="str">
        <f>IF(AND(E160&lt;F160,E160&lt;G160,E160&lt;H160),"区",IF(AND(F160&lt;G160,F160&lt;H160),"市",IF(G160&lt;H160,"町","村")))</f>
        <v>区</v>
      </c>
      <c r="E160" s="8">
        <f>IF(COUNTIF($L160,"*区*"),FIND("区",$L160,2),100)</f>
        <v>3</v>
      </c>
      <c r="F160" s="8">
        <f>IF(COUNTIF($L160,"*市*"),FIND("市",$L160,2),100)</f>
        <v>100</v>
      </c>
      <c r="G160" s="8">
        <f>IF(COUNTIF($L160,"*町田市*"),100,IF(COUNTIF(L160,"*町*"),FIND("町",$L160),100))</f>
        <v>100</v>
      </c>
      <c r="H160" s="8">
        <f>IF(COUNTIF($L160,"*東村山*"),100,IF(COUNTIF(L160,"*武蔵村山*"),100,IF(COUNTIF(L160,"*羽村市*"),100,IF(COUNTIF(L160,"*村*"),FIND("村",$L160,2),100))))</f>
        <v>14</v>
      </c>
      <c r="I160" s="37" t="s">
        <v>929</v>
      </c>
      <c r="J160" s="37" t="s">
        <v>1510</v>
      </c>
      <c r="K160" s="37" t="s">
        <v>624</v>
      </c>
      <c r="L160" s="37" t="s">
        <v>1901</v>
      </c>
      <c r="M160" s="37" t="s">
        <v>2255</v>
      </c>
      <c r="N160" s="37" t="s">
        <v>29</v>
      </c>
      <c r="O160" s="34">
        <v>45961</v>
      </c>
    </row>
    <row r="161" spans="1:15" x14ac:dyDescent="0.15">
      <c r="A161" s="3">
        <f t="shared" si="2"/>
        <v>160</v>
      </c>
      <c r="B161" s="7">
        <f>VLOOKUP(C161,区市町村番号!$B$3:$C$64,2,FALSE)</f>
        <v>11</v>
      </c>
      <c r="C161" s="8" t="str">
        <f>IF(D161="区",LEFT(L161,FIND("区",L161)),IF(D161="市",LEFT(L161,FIND("市",L161)),IF(D161="町",LEFT(L161,FIND("町",L161)),IF(D161="村",LEFT(L161,FIND("村",L161)),"エラー"))))</f>
        <v>大田区</v>
      </c>
      <c r="D161" s="8" t="str">
        <f>IF(AND(E161&lt;F161,E161&lt;G161,E161&lt;H161),"区",IF(AND(F161&lt;G161,F161&lt;H161),"市",IF(G161&lt;H161,"町","村")))</f>
        <v>区</v>
      </c>
      <c r="E161" s="8">
        <f>IF(COUNTIF($L161,"*区*"),FIND("区",$L161,2),100)</f>
        <v>3</v>
      </c>
      <c r="F161" s="8">
        <f>IF(COUNTIF($L161,"*市*"),FIND("市",$L161,2),100)</f>
        <v>100</v>
      </c>
      <c r="G161" s="8">
        <f>IF(COUNTIF($L161,"*町田市*"),100,IF(COUNTIF(L161,"*町*"),FIND("町",$L161),100))</f>
        <v>100</v>
      </c>
      <c r="H161" s="8">
        <f>IF(COUNTIF($L161,"*東村山*"),100,IF(COUNTIF(L161,"*武蔵村山*"),100,IF(COUNTIF(L161,"*羽村市*"),100,IF(COUNTIF(L161,"*村*"),FIND("村",$L161,2),100))))</f>
        <v>100</v>
      </c>
      <c r="I161" s="37" t="s">
        <v>1142</v>
      </c>
      <c r="J161" s="37" t="s">
        <v>1636</v>
      </c>
      <c r="K161" s="37" t="s">
        <v>657</v>
      </c>
      <c r="L161" s="37" t="s">
        <v>2024</v>
      </c>
      <c r="M161" s="37" t="s">
        <v>2390</v>
      </c>
      <c r="N161" s="37" t="s">
        <v>3</v>
      </c>
      <c r="O161" s="34">
        <v>47695</v>
      </c>
    </row>
    <row r="162" spans="1:15" x14ac:dyDescent="0.15">
      <c r="A162" s="3">
        <f t="shared" si="2"/>
        <v>161</v>
      </c>
      <c r="B162" s="7">
        <f>VLOOKUP(C162,区市町村番号!$B$3:$C$64,2,FALSE)</f>
        <v>11</v>
      </c>
      <c r="C162" s="8" t="str">
        <f>IF(D162="区",LEFT(L162,FIND("区",L162)),IF(D162="市",LEFT(L162,FIND("市",L162)),IF(D162="町",LEFT(L162,FIND("町",L162)),IF(D162="村",LEFT(L162,FIND("村",L162)),"エラー"))))</f>
        <v>大田区</v>
      </c>
      <c r="D162" s="8" t="str">
        <f>IF(AND(E162&lt;F162,E162&lt;G162,E162&lt;H162),"区",IF(AND(F162&lt;G162,F162&lt;H162),"市",IF(G162&lt;H162,"町","村")))</f>
        <v>区</v>
      </c>
      <c r="E162" s="8">
        <f>IF(COUNTIF($L162,"*区*"),FIND("区",$L162,2),100)</f>
        <v>3</v>
      </c>
      <c r="F162" s="8">
        <f>IF(COUNTIF($L162,"*市*"),FIND("市",$L162,2),100)</f>
        <v>100</v>
      </c>
      <c r="G162" s="8">
        <f>IF(COUNTIF($L162,"*町田市*"),100,IF(COUNTIF(L162,"*町*"),FIND("町",$L162),100))</f>
        <v>100</v>
      </c>
      <c r="H162" s="8">
        <f>IF(COUNTIF($L162,"*東村山*"),100,IF(COUNTIF(L162,"*武蔵村山*"),100,IF(COUNTIF(L162,"*羽村市*"),100,IF(COUNTIF(L162,"*村*"),FIND("村",$L162,2),100))))</f>
        <v>100</v>
      </c>
      <c r="I162" s="37" t="s">
        <v>708</v>
      </c>
      <c r="J162" s="37" t="s">
        <v>1685</v>
      </c>
      <c r="K162" s="37" t="s">
        <v>491</v>
      </c>
      <c r="L162" s="37" t="s">
        <v>2071</v>
      </c>
      <c r="M162" s="37" t="s">
        <v>2439</v>
      </c>
      <c r="N162" s="37" t="s">
        <v>4</v>
      </c>
      <c r="O162" s="34">
        <v>45961</v>
      </c>
    </row>
    <row r="163" spans="1:15" x14ac:dyDescent="0.15">
      <c r="A163" s="3">
        <f t="shared" si="2"/>
        <v>162</v>
      </c>
      <c r="B163" s="7">
        <f>VLOOKUP(C163,区市町村番号!$B$3:$C$64,2,FALSE)</f>
        <v>11</v>
      </c>
      <c r="C163" s="8" t="str">
        <f>IF(D163="区",LEFT(L163,FIND("区",L163)),IF(D163="市",LEFT(L163,FIND("市",L163)),IF(D163="町",LEFT(L163,FIND("町",L163)),IF(D163="村",LEFT(L163,FIND("村",L163)),"エラー"))))</f>
        <v>大田区</v>
      </c>
      <c r="D163" s="8" t="str">
        <f>IF(AND(E163&lt;F163,E163&lt;G163,E163&lt;H163),"区",IF(AND(F163&lt;G163,F163&lt;H163),"市",IF(G163&lt;H163,"町","村")))</f>
        <v>区</v>
      </c>
      <c r="E163" s="8">
        <f>IF(COUNTIF($L163,"*区*"),FIND("区",$L163,2),100)</f>
        <v>3</v>
      </c>
      <c r="F163" s="8">
        <f>IF(COUNTIF($L163,"*市*"),FIND("市",$L163,2),100)</f>
        <v>100</v>
      </c>
      <c r="G163" s="8">
        <f>IF(COUNTIF($L163,"*町田市*"),100,IF(COUNTIF(L163,"*町*"),FIND("町",$L163),100))</f>
        <v>100</v>
      </c>
      <c r="H163" s="8">
        <f>IF(COUNTIF($L163,"*東村山*"),100,IF(COUNTIF(L163,"*武蔵村山*"),100,IF(COUNTIF(L163,"*羽村市*"),100,IF(COUNTIF(L163,"*村*"),FIND("村",$L163,2),100))))</f>
        <v>100</v>
      </c>
      <c r="I163" s="37" t="s">
        <v>1103</v>
      </c>
      <c r="J163" s="37" t="s">
        <v>3362</v>
      </c>
      <c r="K163" s="37" t="s">
        <v>382</v>
      </c>
      <c r="L163" s="37" t="s">
        <v>1998</v>
      </c>
      <c r="M163" s="37" t="s">
        <v>2361</v>
      </c>
      <c r="N163" s="37" t="s">
        <v>30</v>
      </c>
      <c r="O163" s="34">
        <v>47634</v>
      </c>
    </row>
    <row r="164" spans="1:15" x14ac:dyDescent="0.15">
      <c r="A164" s="3">
        <f t="shared" si="2"/>
        <v>163</v>
      </c>
      <c r="B164" s="7">
        <f>VLOOKUP(C164,区市町村番号!$B$3:$C$64,2,FALSE)</f>
        <v>11</v>
      </c>
      <c r="C164" s="8" t="str">
        <f>IF(D164="区",LEFT(L164,FIND("区",L164)),IF(D164="市",LEFT(L164,FIND("市",L164)),IF(D164="町",LEFT(L164,FIND("町",L164)),IF(D164="村",LEFT(L164,FIND("村",L164)),"エラー"))))</f>
        <v>大田区</v>
      </c>
      <c r="D164" s="8" t="str">
        <f>IF(AND(E164&lt;F164,E164&lt;G164,E164&lt;H164),"区",IF(AND(F164&lt;G164,F164&lt;H164),"市",IF(G164&lt;H164,"町","村")))</f>
        <v>区</v>
      </c>
      <c r="E164" s="8">
        <f>IF(COUNTIF($L164,"*区*"),FIND("区",$L164,2),100)</f>
        <v>3</v>
      </c>
      <c r="F164" s="8">
        <f>IF(COUNTIF($L164,"*市*"),FIND("市",$L164,2),100)</f>
        <v>100</v>
      </c>
      <c r="G164" s="8">
        <f>IF(COUNTIF($L164,"*町田市*"),100,IF(COUNTIF(L164,"*町*"),FIND("町",$L164),100))</f>
        <v>100</v>
      </c>
      <c r="H164" s="8">
        <f>IF(COUNTIF($L164,"*東村山*"),100,IF(COUNTIF(L164,"*武蔵村山*"),100,IF(COUNTIF(L164,"*羽村市*"),100,IF(COUNTIF(L164,"*村*"),FIND("村",$L164,2),100))))</f>
        <v>100</v>
      </c>
      <c r="I164" s="37" t="s">
        <v>1124</v>
      </c>
      <c r="J164" s="37" t="s">
        <v>1622</v>
      </c>
      <c r="K164" s="37" t="s">
        <v>1843</v>
      </c>
      <c r="L164" s="37" t="s">
        <v>2011</v>
      </c>
      <c r="M164" s="37" t="s">
        <v>2375</v>
      </c>
      <c r="N164" s="37" t="s">
        <v>3</v>
      </c>
      <c r="O164" s="34">
        <v>46173</v>
      </c>
    </row>
    <row r="165" spans="1:15" ht="27" x14ac:dyDescent="0.15">
      <c r="A165" s="3">
        <f t="shared" si="2"/>
        <v>164</v>
      </c>
      <c r="B165" s="7">
        <f>VLOOKUP(C165,区市町村番号!$B$3:$C$64,2,FALSE)</f>
        <v>11</v>
      </c>
      <c r="C165" s="8" t="str">
        <f>IF(D165="区",LEFT(L165,FIND("区",L165)),IF(D165="市",LEFT(L165,FIND("市",L165)),IF(D165="町",LEFT(L165,FIND("町",L165)),IF(D165="村",LEFT(L165,FIND("村",L165)),"エラー"))))</f>
        <v>大田区</v>
      </c>
      <c r="D165" s="8" t="str">
        <f>IF(AND(E165&lt;F165,E165&lt;G165,E165&lt;H165),"区",IF(AND(F165&lt;G165,F165&lt;H165),"市",IF(G165&lt;H165,"町","村")))</f>
        <v>区</v>
      </c>
      <c r="E165" s="8">
        <f>IF(COUNTIF($L165,"*区*"),FIND("区",$L165,2),100)</f>
        <v>3</v>
      </c>
      <c r="F165" s="8">
        <f>IF(COUNTIF($L165,"*市*"),FIND("市",$L165,2),100)</f>
        <v>100</v>
      </c>
      <c r="G165" s="8">
        <f>IF(COUNTIF($L165,"*町田市*"),100,IF(COUNTIF(L165,"*町*"),FIND("町",$L165),100))</f>
        <v>100</v>
      </c>
      <c r="H165" s="8">
        <f>IF(COUNTIF($L165,"*東村山*"),100,IF(COUNTIF(L165,"*武蔵村山*"),100,IF(COUNTIF(L165,"*羽村市*"),100,IF(COUNTIF(L165,"*村*"),FIND("村",$L165,2),100))))</f>
        <v>100</v>
      </c>
      <c r="I165" s="37" t="s">
        <v>1005</v>
      </c>
      <c r="J165" s="37" t="s">
        <v>1553</v>
      </c>
      <c r="K165" s="37" t="s">
        <v>592</v>
      </c>
      <c r="L165" s="37" t="s">
        <v>1948</v>
      </c>
      <c r="M165" s="37" t="s">
        <v>2270</v>
      </c>
      <c r="N165" s="37" t="s">
        <v>2574</v>
      </c>
      <c r="O165" s="34">
        <v>45930</v>
      </c>
    </row>
    <row r="166" spans="1:15" x14ac:dyDescent="0.15">
      <c r="A166" s="3">
        <f t="shared" si="2"/>
        <v>165</v>
      </c>
      <c r="B166" s="7">
        <f>VLOOKUP(C166,区市町村番号!$B$3:$C$64,2,FALSE)</f>
        <v>11</v>
      </c>
      <c r="C166" s="8" t="str">
        <f>IF(D166="区",LEFT(L166,FIND("区",L166)),IF(D166="市",LEFT(L166,FIND("市",L166)),IF(D166="町",LEFT(L166,FIND("町",L166)),IF(D166="村",LEFT(L166,FIND("村",L166)),"エラー"))))</f>
        <v>大田区</v>
      </c>
      <c r="D166" s="8" t="str">
        <f>IF(AND(E166&lt;F166,E166&lt;G166,E166&lt;H166),"区",IF(AND(F166&lt;G166,F166&lt;H166),"市",IF(G166&lt;H166,"町","村")))</f>
        <v>区</v>
      </c>
      <c r="E166" s="8">
        <f>IF(COUNTIF($L166,"*区*"),FIND("区",$L166,2),100)</f>
        <v>3</v>
      </c>
      <c r="F166" s="8">
        <f>IF(COUNTIF($L166,"*市*"),FIND("市",$L166,2),100)</f>
        <v>100</v>
      </c>
      <c r="G166" s="8">
        <f>IF(COUNTIF($L166,"*町田市*"),100,IF(COUNTIF(L166,"*町*"),FIND("町",$L166),100))</f>
        <v>100</v>
      </c>
      <c r="H166" s="8">
        <f>IF(COUNTIF($L166,"*東村山*"),100,IF(COUNTIF(L166,"*武蔵村山*"),100,IF(COUNTIF(L166,"*羽村市*"),100,IF(COUNTIF(L166,"*村*"),FIND("村",$L166,2),100))))</f>
        <v>100</v>
      </c>
      <c r="I166" s="37" t="s">
        <v>1004</v>
      </c>
      <c r="J166" s="37" t="s">
        <v>1553</v>
      </c>
      <c r="K166" s="37" t="s">
        <v>592</v>
      </c>
      <c r="L166" s="37" t="s">
        <v>1948</v>
      </c>
      <c r="M166" s="37" t="s">
        <v>2270</v>
      </c>
      <c r="N166" s="37" t="s">
        <v>43</v>
      </c>
      <c r="O166" s="34">
        <v>45930</v>
      </c>
    </row>
    <row r="167" spans="1:15" x14ac:dyDescent="0.15">
      <c r="A167" s="3">
        <f t="shared" si="2"/>
        <v>166</v>
      </c>
      <c r="B167" s="7">
        <f>VLOOKUP(C167,区市町村番号!$B$3:$C$64,2,FALSE)</f>
        <v>11</v>
      </c>
      <c r="C167" s="8" t="str">
        <f>IF(D167="区",LEFT(L167,FIND("区",L167)),IF(D167="市",LEFT(L167,FIND("市",L167)),IF(D167="町",LEFT(L167,FIND("町",L167)),IF(D167="村",LEFT(L167,FIND("村",L167)),"エラー"))))</f>
        <v>大田区</v>
      </c>
      <c r="D167" s="8" t="str">
        <f>IF(AND(E167&lt;F167,E167&lt;G167,E167&lt;H167),"区",IF(AND(F167&lt;G167,F167&lt;H167),"市",IF(G167&lt;H167,"町","村")))</f>
        <v>区</v>
      </c>
      <c r="E167" s="8">
        <f>IF(COUNTIF($L167,"*区*"),FIND("区",$L167,2),100)</f>
        <v>3</v>
      </c>
      <c r="F167" s="8">
        <f>IF(COUNTIF($L167,"*市*"),FIND("市",$L167,2),100)</f>
        <v>100</v>
      </c>
      <c r="G167" s="8">
        <f>IF(COUNTIF($L167,"*町田市*"),100,IF(COUNTIF(L167,"*町*"),FIND("町",$L167),100))</f>
        <v>100</v>
      </c>
      <c r="H167" s="8">
        <f>IF(COUNTIF($L167,"*東村山*"),100,IF(COUNTIF(L167,"*武蔵村山*"),100,IF(COUNTIF(L167,"*羽村市*"),100,IF(COUNTIF(L167,"*村*"),FIND("村",$L167,2),100))))</f>
        <v>100</v>
      </c>
      <c r="I167" s="37" t="s">
        <v>954</v>
      </c>
      <c r="J167" s="37" t="s">
        <v>1524</v>
      </c>
      <c r="K167" s="37" t="s">
        <v>592</v>
      </c>
      <c r="L167" s="37" t="s">
        <v>1914</v>
      </c>
      <c r="M167" s="37" t="s">
        <v>2270</v>
      </c>
      <c r="N167" s="37" t="s">
        <v>348</v>
      </c>
      <c r="O167" s="34">
        <v>45930</v>
      </c>
    </row>
    <row r="168" spans="1:15" x14ac:dyDescent="0.15">
      <c r="A168" s="3">
        <f t="shared" si="2"/>
        <v>167</v>
      </c>
      <c r="B168" s="7">
        <f>VLOOKUP(C168,区市町村番号!$B$3:$C$64,2,FALSE)</f>
        <v>11</v>
      </c>
      <c r="C168" s="8" t="str">
        <f>IF(D168="区",LEFT(L168,FIND("区",L168)),IF(D168="市",LEFT(L168,FIND("市",L168)),IF(D168="町",LEFT(L168,FIND("町",L168)),IF(D168="村",LEFT(L168,FIND("村",L168)),"エラー"))))</f>
        <v>大田区</v>
      </c>
      <c r="D168" s="8" t="str">
        <f>IF(AND(E168&lt;F168,E168&lt;G168,E168&lt;H168),"区",IF(AND(F168&lt;G168,F168&lt;H168),"市",IF(G168&lt;H168,"町","村")))</f>
        <v>区</v>
      </c>
      <c r="E168" s="8">
        <f>IF(COUNTIF($L168,"*区*"),FIND("区",$L168,2),100)</f>
        <v>3</v>
      </c>
      <c r="F168" s="8">
        <f>IF(COUNTIF($L168,"*市*"),FIND("市",$L168,2),100)</f>
        <v>100</v>
      </c>
      <c r="G168" s="8">
        <f>IF(COUNTIF($L168,"*町田市*"),100,IF(COUNTIF(L168,"*町*"),FIND("町",$L168),100))</f>
        <v>100</v>
      </c>
      <c r="H168" s="8">
        <f>IF(COUNTIF($L168,"*東村山*"),100,IF(COUNTIF(L168,"*武蔵村山*"),100,IF(COUNTIF(L168,"*羽村市*"),100,IF(COUNTIF(L168,"*村*"),FIND("村",$L168,2),100))))</f>
        <v>100</v>
      </c>
      <c r="I168" s="37" t="s">
        <v>1229</v>
      </c>
      <c r="J168" s="37" t="s">
        <v>232</v>
      </c>
      <c r="K168" s="37" t="s">
        <v>426</v>
      </c>
      <c r="L168" s="37" t="s">
        <v>294</v>
      </c>
      <c r="M168" s="37" t="s">
        <v>94</v>
      </c>
      <c r="N168" s="37" t="s">
        <v>12</v>
      </c>
      <c r="O168" s="34">
        <v>46112</v>
      </c>
    </row>
    <row r="169" spans="1:15" ht="27" x14ac:dyDescent="0.15">
      <c r="A169" s="3">
        <f t="shared" si="2"/>
        <v>168</v>
      </c>
      <c r="B169" s="7">
        <f>VLOOKUP(C169,区市町村番号!$B$3:$C$64,2,FALSE)</f>
        <v>11</v>
      </c>
      <c r="C169" s="8" t="str">
        <f>IF(D169="区",LEFT(L169,FIND("区",L169)),IF(D169="市",LEFT(L169,FIND("市",L169)),IF(D169="町",LEFT(L169,FIND("町",L169)),IF(D169="村",LEFT(L169,FIND("村",L169)),"エラー"))))</f>
        <v>大田区</v>
      </c>
      <c r="D169" s="8" t="str">
        <f>IF(AND(E169&lt;F169,E169&lt;G169,E169&lt;H169),"区",IF(AND(F169&lt;G169,F169&lt;H169),"市",IF(G169&lt;H169,"町","村")))</f>
        <v>区</v>
      </c>
      <c r="E169" s="8">
        <f>IF(COUNTIF($L169,"*区*"),FIND("区",$L169,2),100)</f>
        <v>3</v>
      </c>
      <c r="F169" s="8">
        <f>IF(COUNTIF($L169,"*市*"),FIND("市",$L169,2),100)</f>
        <v>100</v>
      </c>
      <c r="G169" s="8">
        <f>IF(COUNTIF($L169,"*町田市*"),100,IF(COUNTIF(L169,"*町*"),FIND("町",$L169),100))</f>
        <v>100</v>
      </c>
      <c r="H169" s="8">
        <f>IF(COUNTIF($L169,"*東村山*"),100,IF(COUNTIF(L169,"*武蔵村山*"),100,IF(COUNTIF(L169,"*羽村市*"),100,IF(COUNTIF(L169,"*村*"),FIND("村",$L169,2),100))))</f>
        <v>100</v>
      </c>
      <c r="I169" s="37" t="s">
        <v>2636</v>
      </c>
      <c r="J169" s="37" t="s">
        <v>2667</v>
      </c>
      <c r="K169" s="37" t="s">
        <v>657</v>
      </c>
      <c r="L169" s="37" t="s">
        <v>2668</v>
      </c>
      <c r="M169" s="37" t="s">
        <v>2669</v>
      </c>
      <c r="N169" s="37" t="s">
        <v>49</v>
      </c>
      <c r="O169" s="34">
        <v>46812</v>
      </c>
    </row>
    <row r="170" spans="1:15" x14ac:dyDescent="0.15">
      <c r="A170" s="3">
        <f t="shared" si="2"/>
        <v>169</v>
      </c>
      <c r="B170" s="7">
        <f>VLOOKUP(C170,区市町村番号!$B$3:$C$64,2,FALSE)</f>
        <v>11</v>
      </c>
      <c r="C170" s="8" t="str">
        <f>IF(D170="区",LEFT(L170,FIND("区",L170)),IF(D170="市",LEFT(L170,FIND("市",L170)),IF(D170="町",LEFT(L170,FIND("町",L170)),IF(D170="村",LEFT(L170,FIND("村",L170)),"エラー"))))</f>
        <v>大田区</v>
      </c>
      <c r="D170" s="8" t="str">
        <f>IF(AND(E170&lt;F170,E170&lt;G170,E170&lt;H170),"区",IF(AND(F170&lt;G170,F170&lt;H170),"市",IF(G170&lt;H170,"町","村")))</f>
        <v>区</v>
      </c>
      <c r="E170" s="8">
        <f>IF(COUNTIF($L170,"*区*"),FIND("区",$L170,2),100)</f>
        <v>3</v>
      </c>
      <c r="F170" s="8">
        <f>IF(COUNTIF($L170,"*市*"),FIND("市",$L170,2),100)</f>
        <v>100</v>
      </c>
      <c r="G170" s="8">
        <f>IF(COUNTIF($L170,"*町田市*"),100,IF(COUNTIF(L170,"*町*"),FIND("町",$L170),100))</f>
        <v>100</v>
      </c>
      <c r="H170" s="8">
        <f>IF(COUNTIF($L170,"*東村山*"),100,IF(COUNTIF(L170,"*武蔵村山*"),100,IF(COUNTIF(L170,"*羽村市*"),100,IF(COUNTIF(L170,"*村*"),FIND("村",$L170,2),100))))</f>
        <v>100</v>
      </c>
      <c r="I170" s="37" t="s">
        <v>1315</v>
      </c>
      <c r="J170" s="37" t="s">
        <v>1744</v>
      </c>
      <c r="K170" s="37" t="s">
        <v>425</v>
      </c>
      <c r="L170" s="37" t="s">
        <v>2133</v>
      </c>
      <c r="M170" s="37" t="s">
        <v>2493</v>
      </c>
      <c r="N170" s="37" t="s">
        <v>3</v>
      </c>
      <c r="O170" s="34">
        <v>46934</v>
      </c>
    </row>
    <row r="171" spans="1:15" ht="27" x14ac:dyDescent="0.15">
      <c r="A171" s="3">
        <f t="shared" si="2"/>
        <v>170</v>
      </c>
      <c r="B171" s="7">
        <f>VLOOKUP(C171,区市町村番号!$B$3:$C$64,2,FALSE)</f>
        <v>11</v>
      </c>
      <c r="C171" s="8" t="str">
        <f>IF(D171="区",LEFT(L171,FIND("区",L171)),IF(D171="市",LEFT(L171,FIND("市",L171)),IF(D171="町",LEFT(L171,FIND("町",L171)),IF(D171="村",LEFT(L171,FIND("村",L171)),"エラー"))))</f>
        <v>大田区</v>
      </c>
      <c r="D171" s="8" t="str">
        <f>IF(AND(E171&lt;F171,E171&lt;G171,E171&lt;H171),"区",IF(AND(F171&lt;G171,F171&lt;H171),"市",IF(G171&lt;H171,"町","村")))</f>
        <v>区</v>
      </c>
      <c r="E171" s="8">
        <f>IF(COUNTIF($L171,"*区*"),FIND("区",$L171,2),100)</f>
        <v>3</v>
      </c>
      <c r="F171" s="8">
        <f>IF(COUNTIF($L171,"*市*"),FIND("市",$L171,2),100)</f>
        <v>100</v>
      </c>
      <c r="G171" s="8">
        <f>IF(COUNTIF($L171,"*町田市*"),100,IF(COUNTIF(L171,"*町*"),FIND("町",$L171),100))</f>
        <v>100</v>
      </c>
      <c r="H171" s="8">
        <f>IF(COUNTIF($L171,"*東村山*"),100,IF(COUNTIF(L171,"*武蔵村山*"),100,IF(COUNTIF(L171,"*羽村市*"),100,IF(COUNTIF(L171,"*村*"),FIND("村",$L171,2),100))))</f>
        <v>100</v>
      </c>
      <c r="I171" s="37" t="s">
        <v>1196</v>
      </c>
      <c r="J171" s="37" t="s">
        <v>1682</v>
      </c>
      <c r="K171" s="37" t="s">
        <v>608</v>
      </c>
      <c r="L171" s="37" t="s">
        <v>2068</v>
      </c>
      <c r="M171" s="37" t="s">
        <v>2436</v>
      </c>
      <c r="N171" s="37" t="s">
        <v>363</v>
      </c>
      <c r="O171" s="34">
        <v>45930</v>
      </c>
    </row>
    <row r="172" spans="1:15" x14ac:dyDescent="0.15">
      <c r="A172" s="3">
        <f t="shared" si="2"/>
        <v>171</v>
      </c>
      <c r="B172" s="7">
        <f>VLOOKUP(C172,区市町村番号!$B$3:$C$64,2,FALSE)</f>
        <v>11</v>
      </c>
      <c r="C172" s="8" t="str">
        <f>IF(D172="区",LEFT(L172,FIND("区",L172)),IF(D172="市",LEFT(L172,FIND("市",L172)),IF(D172="町",LEFT(L172,FIND("町",L172)),IF(D172="村",LEFT(L172,FIND("村",L172)),"エラー"))))</f>
        <v>大田区</v>
      </c>
      <c r="D172" s="8" t="str">
        <f>IF(AND(E172&lt;F172,E172&lt;G172,E172&lt;H172),"区",IF(AND(F172&lt;G172,F172&lt;H172),"市",IF(G172&lt;H172,"町","村")))</f>
        <v>区</v>
      </c>
      <c r="E172" s="8">
        <f>IF(COUNTIF($L172,"*区*"),FIND("区",$L172,2),100)</f>
        <v>3</v>
      </c>
      <c r="F172" s="8">
        <f>IF(COUNTIF($L172,"*市*"),FIND("市",$L172,2),100)</f>
        <v>100</v>
      </c>
      <c r="G172" s="8">
        <f>IF(COUNTIF($L172,"*町田市*"),100,IF(COUNTIF(L172,"*町*"),FIND("町",$L172),100))</f>
        <v>100</v>
      </c>
      <c r="H172" s="8">
        <f>IF(COUNTIF($L172,"*東村山*"),100,IF(COUNTIF(L172,"*武蔵村山*"),100,IF(COUNTIF(L172,"*羽村市*"),100,IF(COUNTIF(L172,"*村*"),FIND("村",$L172,2),100))))</f>
        <v>100</v>
      </c>
      <c r="I172" s="37" t="s">
        <v>2793</v>
      </c>
      <c r="J172" s="37" t="s">
        <v>92</v>
      </c>
      <c r="K172" s="37" t="s">
        <v>426</v>
      </c>
      <c r="L172" s="37" t="s">
        <v>798</v>
      </c>
      <c r="M172" s="37" t="s">
        <v>93</v>
      </c>
      <c r="N172" s="37" t="s">
        <v>3</v>
      </c>
      <c r="O172" s="34">
        <v>46965</v>
      </c>
    </row>
    <row r="173" spans="1:15" x14ac:dyDescent="0.15">
      <c r="A173" s="3">
        <f t="shared" si="2"/>
        <v>172</v>
      </c>
      <c r="B173" s="7">
        <f>VLOOKUP(C173,区市町村番号!$B$3:$C$64,2,FALSE)</f>
        <v>11</v>
      </c>
      <c r="C173" s="8" t="str">
        <f>IF(D173="区",LEFT(L173,FIND("区",L173)),IF(D173="市",LEFT(L173,FIND("市",L173)),IF(D173="町",LEFT(L173,FIND("町",L173)),IF(D173="村",LEFT(L173,FIND("村",L173)),"エラー"))))</f>
        <v>大田区</v>
      </c>
      <c r="D173" s="8" t="str">
        <f>IF(AND(E173&lt;F173,E173&lt;G173,E173&lt;H173),"区",IF(AND(F173&lt;G173,F173&lt;H173),"市",IF(G173&lt;H173,"町","村")))</f>
        <v>区</v>
      </c>
      <c r="E173" s="8">
        <f>IF(COUNTIF($L173,"*区*"),FIND("区",$L173,2),100)</f>
        <v>3</v>
      </c>
      <c r="F173" s="8">
        <f>IF(COUNTIF($L173,"*市*"),FIND("市",$L173,2),100)</f>
        <v>100</v>
      </c>
      <c r="G173" s="8">
        <f>IF(COUNTIF($L173,"*町田市*"),100,IF(COUNTIF(L173,"*町*"),FIND("町",$L173),100))</f>
        <v>100</v>
      </c>
      <c r="H173" s="8">
        <f>IF(COUNTIF($L173,"*東村山*"),100,IF(COUNTIF(L173,"*武蔵村山*"),100,IF(COUNTIF(L173,"*羽村市*"),100,IF(COUNTIF(L173,"*村*"),FIND("村",$L173,2),100))))</f>
        <v>100</v>
      </c>
      <c r="I173" s="37" t="s">
        <v>2778</v>
      </c>
      <c r="J173" s="37" t="s">
        <v>92</v>
      </c>
      <c r="K173" s="37" t="s">
        <v>426</v>
      </c>
      <c r="L173" s="37" t="s">
        <v>798</v>
      </c>
      <c r="M173" s="37" t="s">
        <v>93</v>
      </c>
      <c r="N173" s="37" t="s">
        <v>3</v>
      </c>
      <c r="O173" s="34">
        <v>46965</v>
      </c>
    </row>
    <row r="174" spans="1:15" x14ac:dyDescent="0.15">
      <c r="A174" s="3">
        <f t="shared" si="2"/>
        <v>173</v>
      </c>
      <c r="B174" s="7">
        <f>VLOOKUP(C174,区市町村番号!$B$3:$C$64,2,FALSE)</f>
        <v>11</v>
      </c>
      <c r="C174" s="8" t="str">
        <f>IF(D174="区",LEFT(L174,FIND("区",L174)),IF(D174="市",LEFT(L174,FIND("市",L174)),IF(D174="町",LEFT(L174,FIND("町",L174)),IF(D174="村",LEFT(L174,FIND("村",L174)),"エラー"))))</f>
        <v>大田区</v>
      </c>
      <c r="D174" s="8" t="str">
        <f>IF(AND(E174&lt;F174,E174&lt;G174,E174&lt;H174),"区",IF(AND(F174&lt;G174,F174&lt;H174),"市",IF(G174&lt;H174,"町","村")))</f>
        <v>区</v>
      </c>
      <c r="E174" s="8">
        <f>IF(COUNTIF($L174,"*区*"),FIND("区",$L174,2),100)</f>
        <v>3</v>
      </c>
      <c r="F174" s="8">
        <f>IF(COUNTIF($L174,"*市*"),FIND("市",$L174,2),100)</f>
        <v>100</v>
      </c>
      <c r="G174" s="8">
        <f>IF(COUNTIF($L174,"*町田市*"),100,IF(COUNTIF(L174,"*町*"),FIND("町",$L174),100))</f>
        <v>100</v>
      </c>
      <c r="H174" s="8">
        <f>IF(COUNTIF($L174,"*東村山*"),100,IF(COUNTIF(L174,"*武蔵村山*"),100,IF(COUNTIF(L174,"*羽村市*"),100,IF(COUNTIF(L174,"*村*"),FIND("村",$L174,2),100))))</f>
        <v>100</v>
      </c>
      <c r="I174" s="37" t="s">
        <v>1328</v>
      </c>
      <c r="J174" s="37" t="s">
        <v>92</v>
      </c>
      <c r="K174" s="37" t="s">
        <v>426</v>
      </c>
      <c r="L174" s="37" t="s">
        <v>798</v>
      </c>
      <c r="M174" s="37" t="s">
        <v>93</v>
      </c>
      <c r="N174" s="37" t="s">
        <v>3</v>
      </c>
      <c r="O174" s="34">
        <v>47177</v>
      </c>
    </row>
    <row r="175" spans="1:15" x14ac:dyDescent="0.15">
      <c r="A175" s="3">
        <f t="shared" si="2"/>
        <v>174</v>
      </c>
      <c r="B175" s="7">
        <f>VLOOKUP(C175,区市町村番号!$B$3:$C$64,2,FALSE)</f>
        <v>11</v>
      </c>
      <c r="C175" s="8" t="str">
        <f>IF(D175="区",LEFT(L175,FIND("区",L175)),IF(D175="市",LEFT(L175,FIND("市",L175)),IF(D175="町",LEFT(L175,FIND("町",L175)),IF(D175="村",LEFT(L175,FIND("村",L175)),"エラー"))))</f>
        <v>大田区</v>
      </c>
      <c r="D175" s="8" t="str">
        <f>IF(AND(E175&lt;F175,E175&lt;G175,E175&lt;H175),"区",IF(AND(F175&lt;G175,F175&lt;H175),"市",IF(G175&lt;H175,"町","村")))</f>
        <v>区</v>
      </c>
      <c r="E175" s="8">
        <f>IF(COUNTIF($L175,"*区*"),FIND("区",$L175,2),100)</f>
        <v>3</v>
      </c>
      <c r="F175" s="8">
        <f>IF(COUNTIF($L175,"*市*"),FIND("市",$L175,2),100)</f>
        <v>100</v>
      </c>
      <c r="G175" s="8">
        <f>IF(COUNTIF($L175,"*町田市*"),100,IF(COUNTIF(L175,"*町*"),FIND("町",$L175),100))</f>
        <v>100</v>
      </c>
      <c r="H175" s="8">
        <f>IF(COUNTIF($L175,"*東村山*"),100,IF(COUNTIF(L175,"*武蔵村山*"),100,IF(COUNTIF(L175,"*羽村市*"),100,IF(COUNTIF(L175,"*村*"),FIND("村",$L175,2),100))))</f>
        <v>100</v>
      </c>
      <c r="I175" s="37" t="s">
        <v>1437</v>
      </c>
      <c r="J175" s="37" t="s">
        <v>92</v>
      </c>
      <c r="K175" s="37" t="s">
        <v>426</v>
      </c>
      <c r="L175" s="37" t="s">
        <v>798</v>
      </c>
      <c r="M175" s="37" t="s">
        <v>93</v>
      </c>
      <c r="N175" s="37" t="s">
        <v>3</v>
      </c>
      <c r="O175" s="34">
        <v>46477</v>
      </c>
    </row>
    <row r="176" spans="1:15" x14ac:dyDescent="0.15">
      <c r="A176" s="3">
        <f t="shared" si="2"/>
        <v>175</v>
      </c>
      <c r="B176" s="7">
        <f>VLOOKUP(C176,区市町村番号!$B$3:$C$64,2,FALSE)</f>
        <v>11</v>
      </c>
      <c r="C176" s="8" t="str">
        <f>IF(D176="区",LEFT(L176,FIND("区",L176)),IF(D176="市",LEFT(L176,FIND("市",L176)),IF(D176="町",LEFT(L176,FIND("町",L176)),IF(D176="村",LEFT(L176,FIND("村",L176)),"エラー"))))</f>
        <v>大田区</v>
      </c>
      <c r="D176" s="8" t="str">
        <f>IF(AND(E176&lt;F176,E176&lt;G176,E176&lt;H176),"区",IF(AND(F176&lt;G176,F176&lt;H176),"市",IF(G176&lt;H176,"町","村")))</f>
        <v>区</v>
      </c>
      <c r="E176" s="8">
        <f>IF(COUNTIF($L176,"*区*"),FIND("区",$L176,2),100)</f>
        <v>3</v>
      </c>
      <c r="F176" s="8">
        <f>IF(COUNTIF($L176,"*市*"),FIND("市",$L176,2),100)</f>
        <v>100</v>
      </c>
      <c r="G176" s="8">
        <f>IF(COUNTIF($L176,"*町田市*"),100,IF(COUNTIF(L176,"*町*"),FIND("町",$L176),100))</f>
        <v>100</v>
      </c>
      <c r="H176" s="8">
        <f>IF(COUNTIF($L176,"*東村山*"),100,IF(COUNTIF(L176,"*武蔵村山*"),100,IF(COUNTIF(L176,"*羽村市*"),100,IF(COUNTIF(L176,"*村*"),FIND("村",$L176,2),100))))</f>
        <v>100</v>
      </c>
      <c r="I176" s="37" t="s">
        <v>1105</v>
      </c>
      <c r="J176" s="37" t="s">
        <v>92</v>
      </c>
      <c r="K176" s="37" t="s">
        <v>426</v>
      </c>
      <c r="L176" s="37" t="s">
        <v>3363</v>
      </c>
      <c r="M176" s="37" t="s">
        <v>93</v>
      </c>
      <c r="N176" s="37" t="s">
        <v>3</v>
      </c>
      <c r="O176" s="34">
        <v>47634</v>
      </c>
    </row>
    <row r="177" spans="1:15" x14ac:dyDescent="0.15">
      <c r="A177" s="3">
        <f t="shared" si="2"/>
        <v>176</v>
      </c>
      <c r="B177" s="7">
        <f>VLOOKUP(C177,区市町村番号!$B$3:$C$64,2,FALSE)</f>
        <v>11</v>
      </c>
      <c r="C177" s="8" t="str">
        <f>IF(D177="区",LEFT(L177,FIND("区",L177)),IF(D177="市",LEFT(L177,FIND("市",L177)),IF(D177="町",LEFT(L177,FIND("町",L177)),IF(D177="村",LEFT(L177,FIND("村",L177)),"エラー"))))</f>
        <v>大田区</v>
      </c>
      <c r="D177" s="8" t="str">
        <f>IF(AND(E177&lt;F177,E177&lt;G177,E177&lt;H177),"区",IF(AND(F177&lt;G177,F177&lt;H177),"市",IF(G177&lt;H177,"町","村")))</f>
        <v>区</v>
      </c>
      <c r="E177" s="8">
        <f>IF(COUNTIF($L177,"*区*"),FIND("区",$L177,2),100)</f>
        <v>3</v>
      </c>
      <c r="F177" s="8">
        <f>IF(COUNTIF($L177,"*市*"),FIND("市",$L177,2),100)</f>
        <v>100</v>
      </c>
      <c r="G177" s="8">
        <f>IF(COUNTIF($L177,"*町田市*"),100,IF(COUNTIF(L177,"*町*"),FIND("町",$L177),100))</f>
        <v>100</v>
      </c>
      <c r="H177" s="8">
        <f>IF(COUNTIF($L177,"*東村山*"),100,IF(COUNTIF(L177,"*武蔵村山*"),100,IF(COUNTIF(L177,"*羽村市*"),100,IF(COUNTIF(L177,"*村*"),FIND("村",$L177,2),100))))</f>
        <v>100</v>
      </c>
      <c r="I177" s="37" t="s">
        <v>2953</v>
      </c>
      <c r="J177" s="37" t="s">
        <v>92</v>
      </c>
      <c r="K177" s="37" t="s">
        <v>426</v>
      </c>
      <c r="L177" s="37" t="s">
        <v>798</v>
      </c>
      <c r="M177" s="37" t="s">
        <v>93</v>
      </c>
      <c r="N177" s="37" t="s">
        <v>3</v>
      </c>
      <c r="O177" s="34">
        <v>47208</v>
      </c>
    </row>
    <row r="178" spans="1:15" x14ac:dyDescent="0.15">
      <c r="A178" s="3">
        <f t="shared" si="2"/>
        <v>177</v>
      </c>
      <c r="B178" s="7">
        <f>VLOOKUP(C178,区市町村番号!$B$3:$C$64,2,FALSE)</f>
        <v>11</v>
      </c>
      <c r="C178" s="8" t="str">
        <f>IF(D178="区",LEFT(L178,FIND("区",L178)),IF(D178="市",LEFT(L178,FIND("市",L178)),IF(D178="町",LEFT(L178,FIND("町",L178)),IF(D178="村",LEFT(L178,FIND("村",L178)),"エラー"))))</f>
        <v>大田区</v>
      </c>
      <c r="D178" s="8" t="str">
        <f>IF(AND(E178&lt;F178,E178&lt;G178,E178&lt;H178),"区",IF(AND(F178&lt;G178,F178&lt;H178),"市",IF(G178&lt;H178,"町","村")))</f>
        <v>区</v>
      </c>
      <c r="E178" s="8">
        <f>IF(COUNTIF($L178,"*区*"),FIND("区",$L178,2),100)</f>
        <v>3</v>
      </c>
      <c r="F178" s="8">
        <f>IF(COUNTIF($L178,"*市*"),FIND("市",$L178,2),100)</f>
        <v>100</v>
      </c>
      <c r="G178" s="8">
        <f>IF(COUNTIF($L178,"*町田市*"),100,IF(COUNTIF(L178,"*町*"),FIND("町",$L178),100))</f>
        <v>100</v>
      </c>
      <c r="H178" s="8">
        <f>IF(COUNTIF($L178,"*東村山*"),100,IF(COUNTIF(L178,"*武蔵村山*"),100,IF(COUNTIF(L178,"*羽村市*"),100,IF(COUNTIF(L178,"*村*"),FIND("村",$L178,2),100))))</f>
        <v>100</v>
      </c>
      <c r="I178" s="37" t="s">
        <v>2650</v>
      </c>
      <c r="J178" s="37" t="s">
        <v>92</v>
      </c>
      <c r="K178" s="37" t="s">
        <v>426</v>
      </c>
      <c r="L178" s="37" t="s">
        <v>798</v>
      </c>
      <c r="M178" s="37" t="s">
        <v>93</v>
      </c>
      <c r="N178" s="37" t="s">
        <v>3</v>
      </c>
      <c r="O178" s="34">
        <v>46843</v>
      </c>
    </row>
    <row r="179" spans="1:15" x14ac:dyDescent="0.15">
      <c r="A179" s="3">
        <f t="shared" si="2"/>
        <v>178</v>
      </c>
      <c r="B179" s="7">
        <f>VLOOKUP(C179,区市町村番号!$B$3:$C$64,2,FALSE)</f>
        <v>11</v>
      </c>
      <c r="C179" s="8" t="str">
        <f>IF(D179="区",LEFT(L179,FIND("区",L179)),IF(D179="市",LEFT(L179,FIND("市",L179)),IF(D179="町",LEFT(L179,FIND("町",L179)),IF(D179="村",LEFT(L179,FIND("村",L179)),"エラー"))))</f>
        <v>大田区</v>
      </c>
      <c r="D179" s="8" t="str">
        <f>IF(AND(E179&lt;F179,E179&lt;G179,E179&lt;H179),"区",IF(AND(F179&lt;G179,F179&lt;H179),"市",IF(G179&lt;H179,"町","村")))</f>
        <v>区</v>
      </c>
      <c r="E179" s="8">
        <f>IF(COUNTIF($L179,"*区*"),FIND("区",$L179,2),100)</f>
        <v>3</v>
      </c>
      <c r="F179" s="8">
        <f>IF(COUNTIF($L179,"*市*"),FIND("市",$L179,2),100)</f>
        <v>100</v>
      </c>
      <c r="G179" s="8">
        <f>IF(COUNTIF($L179,"*町田市*"),100,IF(COUNTIF(L179,"*町*"),FIND("町",$L179),100))</f>
        <v>100</v>
      </c>
      <c r="H179" s="8">
        <f>IF(COUNTIF($L179,"*東村山*"),100,IF(COUNTIF(L179,"*武蔵村山*"),100,IF(COUNTIF(L179,"*羽村市*"),100,IF(COUNTIF(L179,"*村*"),FIND("村",$L179,2),100))))</f>
        <v>100</v>
      </c>
      <c r="I179" s="37" t="s">
        <v>2954</v>
      </c>
      <c r="J179" s="37" t="s">
        <v>92</v>
      </c>
      <c r="K179" s="37" t="s">
        <v>426</v>
      </c>
      <c r="L179" s="37" t="s">
        <v>798</v>
      </c>
      <c r="M179" s="37" t="s">
        <v>93</v>
      </c>
      <c r="N179" s="37" t="s">
        <v>3</v>
      </c>
      <c r="O179" s="34">
        <v>47208</v>
      </c>
    </row>
    <row r="180" spans="1:15" x14ac:dyDescent="0.15">
      <c r="A180" s="3">
        <f t="shared" si="2"/>
        <v>179</v>
      </c>
      <c r="B180" s="7">
        <f>VLOOKUP(C180,区市町村番号!$B$3:$C$64,2,FALSE)</f>
        <v>11</v>
      </c>
      <c r="C180" s="8" t="str">
        <f>IF(D180="区",LEFT(L180,FIND("区",L180)),IF(D180="市",LEFT(L180,FIND("市",L180)),IF(D180="町",LEFT(L180,FIND("町",L180)),IF(D180="村",LEFT(L180,FIND("村",L180)),"エラー"))))</f>
        <v>大田区</v>
      </c>
      <c r="D180" s="8" t="str">
        <f>IF(AND(E180&lt;F180,E180&lt;G180,E180&lt;H180),"区",IF(AND(F180&lt;G180,F180&lt;H180),"市",IF(G180&lt;H180,"町","村")))</f>
        <v>区</v>
      </c>
      <c r="E180" s="8">
        <f>IF(COUNTIF($L180,"*区*"),FIND("区",$L180,2),100)</f>
        <v>3</v>
      </c>
      <c r="F180" s="8">
        <f>IF(COUNTIF($L180,"*市*"),FIND("市",$L180,2),100)</f>
        <v>100</v>
      </c>
      <c r="G180" s="8">
        <f>IF(COUNTIF($L180,"*町田市*"),100,IF(COUNTIF(L180,"*町*"),FIND("町",$L180),100))</f>
        <v>100</v>
      </c>
      <c r="H180" s="8">
        <f>IF(COUNTIF($L180,"*東村山*"),100,IF(COUNTIF(L180,"*武蔵村山*"),100,IF(COUNTIF(L180,"*羽村市*"),100,IF(COUNTIF(L180,"*村*"),FIND("村",$L180,2),100))))</f>
        <v>100</v>
      </c>
      <c r="I180" s="37" t="s">
        <v>1106</v>
      </c>
      <c r="J180" s="37" t="s">
        <v>3364</v>
      </c>
      <c r="K180" s="37" t="s">
        <v>426</v>
      </c>
      <c r="L180" s="37" t="s">
        <v>3365</v>
      </c>
      <c r="M180" s="37" t="s">
        <v>93</v>
      </c>
      <c r="N180" s="37" t="s">
        <v>3</v>
      </c>
      <c r="O180" s="34">
        <v>47634</v>
      </c>
    </row>
    <row r="181" spans="1:15" ht="27" x14ac:dyDescent="0.15">
      <c r="A181" s="3">
        <f t="shared" si="2"/>
        <v>180</v>
      </c>
      <c r="B181" s="7">
        <f>VLOOKUP(C181,区市町村番号!$B$3:$C$64,2,FALSE)</f>
        <v>11</v>
      </c>
      <c r="C181" s="8" t="str">
        <f>IF(D181="区",LEFT(L181,FIND("区",L181)),IF(D181="市",LEFT(L181,FIND("市",L181)),IF(D181="町",LEFT(L181,FIND("町",L181)),IF(D181="村",LEFT(L181,FIND("村",L181)),"エラー"))))</f>
        <v>大田区</v>
      </c>
      <c r="D181" s="8" t="str">
        <f>IF(AND(E181&lt;F181,E181&lt;G181,E181&lt;H181),"区",IF(AND(F181&lt;G181,F181&lt;H181),"市",IF(G181&lt;H181,"町","村")))</f>
        <v>区</v>
      </c>
      <c r="E181" s="8">
        <f>IF(COUNTIF($L181,"*区*"),FIND("区",$L181,2),100)</f>
        <v>3</v>
      </c>
      <c r="F181" s="8">
        <f>IF(COUNTIF($L181,"*市*"),FIND("市",$L181,2),100)</f>
        <v>100</v>
      </c>
      <c r="G181" s="8">
        <f>IF(COUNTIF($L181,"*町田市*"),100,IF(COUNTIF(L181,"*町*"),FIND("町",$L181),100))</f>
        <v>100</v>
      </c>
      <c r="H181" s="8">
        <f>IF(COUNTIF($L181,"*東村山*"),100,IF(COUNTIF(L181,"*武蔵村山*"),100,IF(COUNTIF(L181,"*羽村市*"),100,IF(COUNTIF(L181,"*村*"),FIND("村",$L181,2),100))))</f>
        <v>100</v>
      </c>
      <c r="I181" s="37" t="s">
        <v>1101</v>
      </c>
      <c r="J181" s="37" t="s">
        <v>1609</v>
      </c>
      <c r="K181" s="37" t="s">
        <v>504</v>
      </c>
      <c r="L181" s="37" t="s">
        <v>1996</v>
      </c>
      <c r="M181" s="37" t="s">
        <v>2359</v>
      </c>
      <c r="N181" s="37" t="s">
        <v>2583</v>
      </c>
      <c r="O181" s="34">
        <v>45991</v>
      </c>
    </row>
    <row r="182" spans="1:15" x14ac:dyDescent="0.15">
      <c r="A182" s="3">
        <f t="shared" si="2"/>
        <v>181</v>
      </c>
      <c r="B182" s="7">
        <f>VLOOKUP(C182,区市町村番号!$B$3:$C$64,2,FALSE)</f>
        <v>11</v>
      </c>
      <c r="C182" s="8" t="str">
        <f>IF(D182="区",LEFT(L182,FIND("区",L182)),IF(D182="市",LEFT(L182,FIND("市",L182)),IF(D182="町",LEFT(L182,FIND("町",L182)),IF(D182="村",LEFT(L182,FIND("村",L182)),"エラー"))))</f>
        <v>大田区</v>
      </c>
      <c r="D182" s="8" t="str">
        <f>IF(AND(E182&lt;F182,E182&lt;G182,E182&lt;H182),"区",IF(AND(F182&lt;G182,F182&lt;H182),"市",IF(G182&lt;H182,"町","村")))</f>
        <v>区</v>
      </c>
      <c r="E182" s="8">
        <f>IF(COUNTIF($L182,"*区*"),FIND("区",$L182,2),100)</f>
        <v>3</v>
      </c>
      <c r="F182" s="8">
        <f>IF(COUNTIF($L182,"*市*"),FIND("市",$L182,2),100)</f>
        <v>100</v>
      </c>
      <c r="G182" s="8">
        <f>IF(COUNTIF($L182,"*町田市*"),100,IF(COUNTIF(L182,"*町*"),FIND("町",$L182),100))</f>
        <v>100</v>
      </c>
      <c r="H182" s="8">
        <f>IF(COUNTIF($L182,"*東村山*"),100,IF(COUNTIF(L182,"*武蔵村山*"),100,IF(COUNTIF(L182,"*羽村市*"),100,IF(COUNTIF(L182,"*村*"),FIND("村",$L182,2),100))))</f>
        <v>100</v>
      </c>
      <c r="I182" s="37" t="s">
        <v>897</v>
      </c>
      <c r="J182" s="37" t="s">
        <v>1490</v>
      </c>
      <c r="K182" s="37" t="s">
        <v>621</v>
      </c>
      <c r="L182" s="37" t="s">
        <v>1882</v>
      </c>
      <c r="M182" s="37" t="s">
        <v>2233</v>
      </c>
      <c r="N182" s="37" t="s">
        <v>3</v>
      </c>
      <c r="O182" s="34">
        <v>45900</v>
      </c>
    </row>
    <row r="183" spans="1:15" x14ac:dyDescent="0.15">
      <c r="A183" s="3">
        <f t="shared" si="2"/>
        <v>182</v>
      </c>
      <c r="B183" s="7">
        <f>VLOOKUP(C183,区市町村番号!$B$3:$C$64,2,FALSE)</f>
        <v>11</v>
      </c>
      <c r="C183" s="8" t="str">
        <f>IF(D183="区",LEFT(L183,FIND("区",L183)),IF(D183="市",LEFT(L183,FIND("市",L183)),IF(D183="町",LEFT(L183,FIND("町",L183)),IF(D183="村",LEFT(L183,FIND("村",L183)),"エラー"))))</f>
        <v>大田区</v>
      </c>
      <c r="D183" s="8" t="str">
        <f>IF(AND(E183&lt;F183,E183&lt;G183,E183&lt;H183),"区",IF(AND(F183&lt;G183,F183&lt;H183),"市",IF(G183&lt;H183,"町","村")))</f>
        <v>区</v>
      </c>
      <c r="E183" s="8">
        <f>IF(COUNTIF($L183,"*区*"),FIND("区",$L183,2),100)</f>
        <v>3</v>
      </c>
      <c r="F183" s="8">
        <f>IF(COUNTIF($L183,"*市*"),FIND("市",$L183,2),100)</f>
        <v>100</v>
      </c>
      <c r="G183" s="8">
        <f>IF(COUNTIF($L183,"*町田市*"),100,IF(COUNTIF(L183,"*町*"),FIND("町",$L183),100))</f>
        <v>100</v>
      </c>
      <c r="H183" s="8">
        <f>IF(COUNTIF($L183,"*東村山*"),100,IF(COUNTIF(L183,"*武蔵村山*"),100,IF(COUNTIF(L183,"*羽村市*"),100,IF(COUNTIF(L183,"*村*"),FIND("村",$L183,2),100))))</f>
        <v>100</v>
      </c>
      <c r="I183" s="37" t="s">
        <v>1194</v>
      </c>
      <c r="J183" s="37" t="s">
        <v>1680</v>
      </c>
      <c r="K183" s="37" t="s">
        <v>621</v>
      </c>
      <c r="L183" s="37" t="s">
        <v>2066</v>
      </c>
      <c r="M183" s="37" t="s">
        <v>2434</v>
      </c>
      <c r="N183" s="37" t="s">
        <v>3</v>
      </c>
      <c r="O183" s="34">
        <v>45930</v>
      </c>
    </row>
    <row r="184" spans="1:15" x14ac:dyDescent="0.15">
      <c r="A184" s="3">
        <f t="shared" si="2"/>
        <v>183</v>
      </c>
      <c r="B184" s="7">
        <f>VLOOKUP(C184,区市町村番号!$B$3:$C$64,2,FALSE)</f>
        <v>11</v>
      </c>
      <c r="C184" s="8" t="str">
        <f>IF(D184="区",LEFT(L184,FIND("区",L184)),IF(D184="市",LEFT(L184,FIND("市",L184)),IF(D184="町",LEFT(L184,FIND("町",L184)),IF(D184="村",LEFT(L184,FIND("村",L184)),"エラー"))))</f>
        <v>大田区</v>
      </c>
      <c r="D184" s="8" t="str">
        <f>IF(AND(E184&lt;F184,E184&lt;G184,E184&lt;H184),"区",IF(AND(F184&lt;G184,F184&lt;H184),"市",IF(G184&lt;H184,"町","村")))</f>
        <v>区</v>
      </c>
      <c r="E184" s="8">
        <f>IF(COUNTIF($L184,"*区*"),FIND("区",$L184,2),100)</f>
        <v>3</v>
      </c>
      <c r="F184" s="8">
        <f>IF(COUNTIF($L184,"*市*"),FIND("市",$L184,2),100)</f>
        <v>100</v>
      </c>
      <c r="G184" s="8">
        <f>IF(COUNTIF($L184,"*町田市*"),100,IF(COUNTIF(L184,"*町*"),FIND("町",$L184),100))</f>
        <v>100</v>
      </c>
      <c r="H184" s="8">
        <f>IF(COUNTIF($L184,"*東村山*"),100,IF(COUNTIF(L184,"*武蔵村山*"),100,IF(COUNTIF(L184,"*羽村市*"),100,IF(COUNTIF(L184,"*村*"),FIND("村",$L184,2),100))))</f>
        <v>100</v>
      </c>
      <c r="I184" s="37" t="s">
        <v>996</v>
      </c>
      <c r="J184" s="37" t="s">
        <v>1548</v>
      </c>
      <c r="K184" s="37" t="s">
        <v>520</v>
      </c>
      <c r="L184" s="37" t="s">
        <v>1943</v>
      </c>
      <c r="M184" s="37" t="s">
        <v>2299</v>
      </c>
      <c r="N184" s="37" t="s">
        <v>63</v>
      </c>
      <c r="O184" s="34">
        <v>45900</v>
      </c>
    </row>
    <row r="185" spans="1:15" ht="27" x14ac:dyDescent="0.15">
      <c r="A185" s="3">
        <f t="shared" si="2"/>
        <v>184</v>
      </c>
      <c r="B185" s="7">
        <f>VLOOKUP(C185,区市町村番号!$B$3:$C$64,2,FALSE)</f>
        <v>11</v>
      </c>
      <c r="C185" s="8" t="str">
        <f>IF(D185="区",LEFT(L185,FIND("区",L185)),IF(D185="市",LEFT(L185,FIND("市",L185)),IF(D185="町",LEFT(L185,FIND("町",L185)),IF(D185="村",LEFT(L185,FIND("村",L185)),"エラー"))))</f>
        <v>大田区</v>
      </c>
      <c r="D185" s="8" t="str">
        <f>IF(AND(E185&lt;F185,E185&lt;G185,E185&lt;H185),"区",IF(AND(F185&lt;G185,F185&lt;H185),"市",IF(G185&lt;H185,"町","村")))</f>
        <v>区</v>
      </c>
      <c r="E185" s="8">
        <f>IF(COUNTIF($L185,"*区*"),FIND("区",$L185,2),100)</f>
        <v>3</v>
      </c>
      <c r="F185" s="8">
        <f>IF(COUNTIF($L185,"*市*"),FIND("市",$L185,2),100)</f>
        <v>100</v>
      </c>
      <c r="G185" s="8">
        <f>IF(COUNTIF($L185,"*町田市*"),100,IF(COUNTIF(L185,"*町*"),FIND("町",$L185),100))</f>
        <v>100</v>
      </c>
      <c r="H185" s="8">
        <f>IF(COUNTIF($L185,"*東村山*"),100,IF(COUNTIF(L185,"*武蔵村山*"),100,IF(COUNTIF(L185,"*羽村市*"),100,IF(COUNTIF(L185,"*村*"),FIND("村",$L185,2),100))))</f>
        <v>100</v>
      </c>
      <c r="I185" s="37" t="s">
        <v>997</v>
      </c>
      <c r="J185" s="37" t="s">
        <v>1548</v>
      </c>
      <c r="K185" s="37" t="s">
        <v>520</v>
      </c>
      <c r="L185" s="37" t="s">
        <v>1943</v>
      </c>
      <c r="M185" s="37" t="s">
        <v>2299</v>
      </c>
      <c r="N185" s="37" t="s">
        <v>57</v>
      </c>
      <c r="O185" s="34">
        <v>45900</v>
      </c>
    </row>
    <row r="186" spans="1:15" x14ac:dyDescent="0.15">
      <c r="A186" s="3">
        <f t="shared" si="2"/>
        <v>185</v>
      </c>
      <c r="B186" s="7">
        <f>VLOOKUP(C186,区市町村番号!$B$3:$C$64,2,FALSE)</f>
        <v>11</v>
      </c>
      <c r="C186" s="8" t="str">
        <f>IF(D186="区",LEFT(L186,FIND("区",L186)),IF(D186="市",LEFT(L186,FIND("市",L186)),IF(D186="町",LEFT(L186,FIND("町",L186)),IF(D186="村",LEFT(L186,FIND("村",L186)),"エラー"))))</f>
        <v>大田区</v>
      </c>
      <c r="D186" s="8" t="str">
        <f>IF(AND(E186&lt;F186,E186&lt;G186,E186&lt;H186),"区",IF(AND(F186&lt;G186,F186&lt;H186),"市",IF(G186&lt;H186,"町","村")))</f>
        <v>区</v>
      </c>
      <c r="E186" s="8">
        <f>IF(COUNTIF($L186,"*区*"),FIND("区",$L186,2),100)</f>
        <v>3</v>
      </c>
      <c r="F186" s="8">
        <f>IF(COUNTIF($L186,"*市*"),FIND("市",$L186,2),100)</f>
        <v>100</v>
      </c>
      <c r="G186" s="8">
        <f>IF(COUNTIF($L186,"*町田市*"),100,IF(COUNTIF(L186,"*町*"),FIND("町",$L186),100))</f>
        <v>100</v>
      </c>
      <c r="H186" s="8">
        <f>IF(COUNTIF($L186,"*東村山*"),100,IF(COUNTIF(L186,"*武蔵村山*"),100,IF(COUNTIF(L186,"*羽村市*"),100,IF(COUNTIF(L186,"*村*"),FIND("村",$L186,2),100))))</f>
        <v>100</v>
      </c>
      <c r="I186" s="37" t="s">
        <v>896</v>
      </c>
      <c r="J186" s="37" t="s">
        <v>1489</v>
      </c>
      <c r="K186" s="37" t="s">
        <v>664</v>
      </c>
      <c r="L186" s="37" t="s">
        <v>1881</v>
      </c>
      <c r="M186" s="37" t="s">
        <v>2232</v>
      </c>
      <c r="N186" s="37" t="s">
        <v>733</v>
      </c>
      <c r="O186" s="34">
        <v>47726</v>
      </c>
    </row>
    <row r="187" spans="1:15" x14ac:dyDescent="0.15">
      <c r="A187" s="3">
        <f t="shared" si="2"/>
        <v>186</v>
      </c>
      <c r="B187" s="7">
        <f>VLOOKUP(C187,区市町村番号!$B$3:$C$64,2,FALSE)</f>
        <v>11</v>
      </c>
      <c r="C187" s="8" t="str">
        <f>IF(D187="区",LEFT(L187,FIND("区",L187)),IF(D187="市",LEFT(L187,FIND("市",L187)),IF(D187="町",LEFT(L187,FIND("町",L187)),IF(D187="村",LEFT(L187,FIND("村",L187)),"エラー"))))</f>
        <v>大田区</v>
      </c>
      <c r="D187" s="8" t="str">
        <f>IF(AND(E187&lt;F187,E187&lt;G187,E187&lt;H187),"区",IF(AND(F187&lt;G187,F187&lt;H187),"市",IF(G187&lt;H187,"町","村")))</f>
        <v>区</v>
      </c>
      <c r="E187" s="8">
        <f>IF(COUNTIF($L187,"*区*"),FIND("区",$L187,2),100)</f>
        <v>3</v>
      </c>
      <c r="F187" s="8">
        <f>IF(COUNTIF($L187,"*市*"),FIND("市",$L187,2),100)</f>
        <v>100</v>
      </c>
      <c r="G187" s="8">
        <f>IF(COUNTIF($L187,"*町田市*"),100,IF(COUNTIF(L187,"*町*"),FIND("町",$L187),100))</f>
        <v>100</v>
      </c>
      <c r="H187" s="8">
        <f>IF(COUNTIF($L187,"*東村山*"),100,IF(COUNTIF(L187,"*武蔵村山*"),100,IF(COUNTIF(L187,"*羽村市*"),100,IF(COUNTIF(L187,"*村*"),FIND("村",$L187,2),100))))</f>
        <v>100</v>
      </c>
      <c r="I187" s="37" t="s">
        <v>973</v>
      </c>
      <c r="J187" s="37" t="s">
        <v>3331</v>
      </c>
      <c r="K187" s="37" t="s">
        <v>608</v>
      </c>
      <c r="L187" s="37" t="s">
        <v>1923</v>
      </c>
      <c r="M187" s="37" t="s">
        <v>2279</v>
      </c>
      <c r="N187" s="37" t="s">
        <v>14</v>
      </c>
      <c r="O187" s="34">
        <v>47542</v>
      </c>
    </row>
    <row r="188" spans="1:15" x14ac:dyDescent="0.15">
      <c r="A188" s="3">
        <f t="shared" si="2"/>
        <v>187</v>
      </c>
      <c r="B188" s="7">
        <f>VLOOKUP(C188,区市町村番号!$B$3:$C$64,2,FALSE)</f>
        <v>11</v>
      </c>
      <c r="C188" s="8" t="str">
        <f>IF(D188="区",LEFT(L188,FIND("区",L188)),IF(D188="市",LEFT(L188,FIND("市",L188)),IF(D188="町",LEFT(L188,FIND("町",L188)),IF(D188="村",LEFT(L188,FIND("村",L188)),"エラー"))))</f>
        <v>大田区</v>
      </c>
      <c r="D188" s="8" t="str">
        <f>IF(AND(E188&lt;F188,E188&lt;G188,E188&lt;H188),"区",IF(AND(F188&lt;G188,F188&lt;H188),"市",IF(G188&lt;H188,"町","村")))</f>
        <v>区</v>
      </c>
      <c r="E188" s="8">
        <f>IF(COUNTIF($L188,"*区*"),FIND("区",$L188,2),100)</f>
        <v>3</v>
      </c>
      <c r="F188" s="8">
        <f>IF(COUNTIF($L188,"*市*"),FIND("市",$L188,2),100)</f>
        <v>100</v>
      </c>
      <c r="G188" s="8">
        <f>IF(COUNTIF($L188,"*町田市*"),100,IF(COUNTIF(L188,"*町*"),FIND("町",$L188),100))</f>
        <v>100</v>
      </c>
      <c r="H188" s="8">
        <f>IF(COUNTIF($L188,"*東村山*"),100,IF(COUNTIF(L188,"*武蔵村山*"),100,IF(COUNTIF(L188,"*羽村市*"),100,IF(COUNTIF(L188,"*村*"),FIND("村",$L188,2),100))))</f>
        <v>100</v>
      </c>
      <c r="I188" s="37" t="s">
        <v>870</v>
      </c>
      <c r="J188" s="37" t="s">
        <v>1474</v>
      </c>
      <c r="K188" s="37" t="s">
        <v>616</v>
      </c>
      <c r="L188" s="37" t="s">
        <v>1869</v>
      </c>
      <c r="M188" s="37" t="s">
        <v>2217</v>
      </c>
      <c r="N188" s="37" t="s">
        <v>3</v>
      </c>
      <c r="O188" s="34">
        <v>47514</v>
      </c>
    </row>
    <row r="189" spans="1:15" x14ac:dyDescent="0.15">
      <c r="A189" s="3">
        <f t="shared" si="2"/>
        <v>188</v>
      </c>
      <c r="B189" s="7">
        <f>VLOOKUP(C189,区市町村番号!$B$3:$C$64,2,FALSE)</f>
        <v>11</v>
      </c>
      <c r="C189" s="8" t="str">
        <f>IF(D189="区",LEFT(L189,FIND("区",L189)),IF(D189="市",LEFT(L189,FIND("市",L189)),IF(D189="町",LEFT(L189,FIND("町",L189)),IF(D189="村",LEFT(L189,FIND("村",L189)),"エラー"))))</f>
        <v>大田区</v>
      </c>
      <c r="D189" s="8" t="str">
        <f>IF(AND(E189&lt;F189,E189&lt;G189,E189&lt;H189),"区",IF(AND(F189&lt;G189,F189&lt;H189),"市",IF(G189&lt;H189,"町","村")))</f>
        <v>区</v>
      </c>
      <c r="E189" s="8">
        <f>IF(COUNTIF($L189,"*区*"),FIND("区",$L189,2),100)</f>
        <v>3</v>
      </c>
      <c r="F189" s="8">
        <f>IF(COUNTIF($L189,"*市*"),FIND("市",$L189,2),100)</f>
        <v>100</v>
      </c>
      <c r="G189" s="8">
        <f>IF(COUNTIF($L189,"*町田市*"),100,IF(COUNTIF(L189,"*町*"),FIND("町",$L189),100))</f>
        <v>100</v>
      </c>
      <c r="H189" s="8">
        <f>IF(COUNTIF($L189,"*東村山*"),100,IF(COUNTIF(L189,"*武蔵村山*"),100,IF(COUNTIF(L189,"*羽村市*"),100,IF(COUNTIF(L189,"*村*"),FIND("村",$L189,2),100))))</f>
        <v>100</v>
      </c>
      <c r="I189" s="36" t="s">
        <v>1376</v>
      </c>
      <c r="J189" s="36" t="s">
        <v>1776</v>
      </c>
      <c r="K189" s="36" t="s">
        <v>543</v>
      </c>
      <c r="L189" s="36" t="s">
        <v>2166</v>
      </c>
      <c r="M189" s="36" t="s">
        <v>2527</v>
      </c>
      <c r="N189" s="36" t="s">
        <v>835</v>
      </c>
      <c r="O189" s="34">
        <v>45900</v>
      </c>
    </row>
    <row r="190" spans="1:15" ht="27" x14ac:dyDescent="0.15">
      <c r="A190" s="3">
        <f t="shared" si="2"/>
        <v>189</v>
      </c>
      <c r="B190" s="7">
        <f>VLOOKUP(C190,区市町村番号!$B$3:$C$64,2,FALSE)</f>
        <v>12</v>
      </c>
      <c r="C190" s="8" t="str">
        <f>IF(D190="区",LEFT(L190,FIND("区",L190)),IF(D190="市",LEFT(L190,FIND("市",L190)),IF(D190="町",LEFT(L190,FIND("町",L190)),IF(D190="村",LEFT(L190,FIND("村",L190)),"エラー"))))</f>
        <v>世田谷区</v>
      </c>
      <c r="D190" s="8" t="str">
        <f>IF(AND(E190&lt;F190,E190&lt;G190,E190&lt;H190),"区",IF(AND(F190&lt;G190,F190&lt;H190),"市",IF(G190&lt;H190,"町","村")))</f>
        <v>区</v>
      </c>
      <c r="E190" s="8">
        <f>IF(COUNTIF($L190,"*区*"),FIND("区",$L190,2),100)</f>
        <v>4</v>
      </c>
      <c r="F190" s="8">
        <f>IF(COUNTIF($L190,"*市*"),FIND("市",$L190,2),100)</f>
        <v>100</v>
      </c>
      <c r="G190" s="8">
        <f>IF(COUNTIF($L190,"*町田市*"),100,IF(COUNTIF(L190,"*町*"),FIND("町",$L190),100))</f>
        <v>100</v>
      </c>
      <c r="H190" s="8">
        <f>IF(COUNTIF($L190,"*東村山*"),100,IF(COUNTIF(L190,"*武蔵村山*"),100,IF(COUNTIF(L190,"*羽村市*"),100,IF(COUNTIF(L190,"*村*"),FIND("村",$L190,2),100))))</f>
        <v>100</v>
      </c>
      <c r="I190" s="37" t="s">
        <v>931</v>
      </c>
      <c r="J190" s="37" t="s">
        <v>1511</v>
      </c>
      <c r="K190" s="37" t="s">
        <v>480</v>
      </c>
      <c r="L190" s="37" t="s">
        <v>1902</v>
      </c>
      <c r="M190" s="37" t="s">
        <v>2256</v>
      </c>
      <c r="N190" s="37" t="s">
        <v>46</v>
      </c>
      <c r="O190" s="34">
        <v>45930</v>
      </c>
    </row>
    <row r="191" spans="1:15" x14ac:dyDescent="0.15">
      <c r="A191" s="3">
        <f t="shared" si="2"/>
        <v>190</v>
      </c>
      <c r="B191" s="7">
        <f>VLOOKUP(C191,区市町村番号!$B$3:$C$64,2,FALSE)</f>
        <v>12</v>
      </c>
      <c r="C191" s="8" t="str">
        <f>IF(D191="区",LEFT(L191,FIND("区",L191)),IF(D191="市",LEFT(L191,FIND("市",L191)),IF(D191="町",LEFT(L191,FIND("町",L191)),IF(D191="村",LEFT(L191,FIND("村",L191)),"エラー"))))</f>
        <v>世田谷区</v>
      </c>
      <c r="D191" s="8" t="str">
        <f>IF(AND(E191&lt;F191,E191&lt;G191,E191&lt;H191),"区",IF(AND(F191&lt;G191,F191&lt;H191),"市",IF(G191&lt;H191,"町","村")))</f>
        <v>区</v>
      </c>
      <c r="E191" s="8">
        <f>IF(COUNTIF($L191,"*区*"),FIND("区",$L191,2),100)</f>
        <v>4</v>
      </c>
      <c r="F191" s="8">
        <f>IF(COUNTIF($L191,"*市*"),FIND("市",$L191,2),100)</f>
        <v>100</v>
      </c>
      <c r="G191" s="8">
        <f>IF(COUNTIF($L191,"*町田市*"),100,IF(COUNTIF(L191,"*町*"),FIND("町",$L191),100))</f>
        <v>100</v>
      </c>
      <c r="H191" s="8">
        <f>IF(COUNTIF($L191,"*東村山*"),100,IF(COUNTIF(L191,"*武蔵村山*"),100,IF(COUNTIF(L191,"*羽村市*"),100,IF(COUNTIF(L191,"*村*"),FIND("村",$L191,2),100))))</f>
        <v>100</v>
      </c>
      <c r="I191" s="37" t="s">
        <v>3006</v>
      </c>
      <c r="J191" s="37" t="s">
        <v>3025</v>
      </c>
      <c r="K191" s="37" t="s">
        <v>449</v>
      </c>
      <c r="L191" s="37" t="s">
        <v>3026</v>
      </c>
      <c r="M191" s="37" t="s">
        <v>3027</v>
      </c>
      <c r="N191" s="37" t="s">
        <v>3</v>
      </c>
      <c r="O191" s="34">
        <v>47299</v>
      </c>
    </row>
    <row r="192" spans="1:15" x14ac:dyDescent="0.15">
      <c r="A192" s="3">
        <f t="shared" si="2"/>
        <v>191</v>
      </c>
      <c r="B192" s="7">
        <f>VLOOKUP(C192,区市町村番号!$B$3:$C$64,2,FALSE)</f>
        <v>12</v>
      </c>
      <c r="C192" s="8" t="str">
        <f>IF(D192="区",LEFT(L192,FIND("区",L192)),IF(D192="市",LEFT(L192,FIND("市",L192)),IF(D192="町",LEFT(L192,FIND("町",L192)),IF(D192="村",LEFT(L192,FIND("村",L192)),"エラー"))))</f>
        <v>世田谷区</v>
      </c>
      <c r="D192" s="8" t="str">
        <f>IF(AND(E192&lt;F192,E192&lt;G192,E192&lt;H192),"区",IF(AND(F192&lt;G192,F192&lt;H192),"市",IF(G192&lt;H192,"町","村")))</f>
        <v>区</v>
      </c>
      <c r="E192" s="8">
        <f>IF(COUNTIF($L192,"*区*"),FIND("区",$L192,2),100)</f>
        <v>4</v>
      </c>
      <c r="F192" s="8">
        <f>IF(COUNTIF($L192,"*市*"),FIND("市",$L192,2),100)</f>
        <v>100</v>
      </c>
      <c r="G192" s="8">
        <f>IF(COUNTIF($L192,"*町田市*"),100,IF(COUNTIF(L192,"*町*"),FIND("町",$L192),100))</f>
        <v>100</v>
      </c>
      <c r="H192" s="8">
        <f>IF(COUNTIF($L192,"*東村山*"),100,IF(COUNTIF(L192,"*武蔵村山*"),100,IF(COUNTIF(L192,"*羽村市*"),100,IF(COUNTIF(L192,"*村*"),FIND("村",$L192,2),100))))</f>
        <v>100</v>
      </c>
      <c r="I192" s="37" t="s">
        <v>3275</v>
      </c>
      <c r="J192" s="37" t="s">
        <v>3496</v>
      </c>
      <c r="K192" s="37" t="s">
        <v>479</v>
      </c>
      <c r="L192" s="37" t="s">
        <v>3497</v>
      </c>
      <c r="M192" s="37" t="s">
        <v>3498</v>
      </c>
      <c r="N192" s="37" t="s">
        <v>3499</v>
      </c>
      <c r="O192" s="34">
        <v>47573</v>
      </c>
    </row>
    <row r="193" spans="1:15" x14ac:dyDescent="0.15">
      <c r="A193" s="3">
        <f t="shared" si="2"/>
        <v>192</v>
      </c>
      <c r="B193" s="7">
        <f>VLOOKUP(C193,区市町村番号!$B$3:$C$64,2,FALSE)</f>
        <v>12</v>
      </c>
      <c r="C193" s="8" t="str">
        <f>IF(D193="区",LEFT(L193,FIND("区",L193)),IF(D193="市",LEFT(L193,FIND("市",L193)),IF(D193="町",LEFT(L193,FIND("町",L193)),IF(D193="村",LEFT(L193,FIND("村",L193)),"エラー"))))</f>
        <v>世田谷区</v>
      </c>
      <c r="D193" s="8" t="str">
        <f>IF(AND(E193&lt;F193,E193&lt;G193,E193&lt;H193),"区",IF(AND(F193&lt;G193,F193&lt;H193),"市",IF(G193&lt;H193,"町","村")))</f>
        <v>区</v>
      </c>
      <c r="E193" s="8">
        <f>IF(COUNTIF($L193,"*区*"),FIND("区",$L193,2),100)</f>
        <v>4</v>
      </c>
      <c r="F193" s="8">
        <f>IF(COUNTIF($L193,"*市*"),FIND("市",$L193,2),100)</f>
        <v>100</v>
      </c>
      <c r="G193" s="8">
        <f>IF(COUNTIF($L193,"*町田市*"),100,IF(COUNTIF(L193,"*町*"),FIND("町",$L193),100))</f>
        <v>100</v>
      </c>
      <c r="H193" s="8">
        <f>IF(COUNTIF($L193,"*東村山*"),100,IF(COUNTIF(L193,"*武蔵村山*"),100,IF(COUNTIF(L193,"*羽村市*"),100,IF(COUNTIF(L193,"*村*"),FIND("村",$L193,2),100))))</f>
        <v>100</v>
      </c>
      <c r="I193" s="37" t="s">
        <v>2635</v>
      </c>
      <c r="J193" s="37" t="s">
        <v>2664</v>
      </c>
      <c r="K193" s="37" t="s">
        <v>411</v>
      </c>
      <c r="L193" s="37" t="s">
        <v>2665</v>
      </c>
      <c r="M193" s="37" t="s">
        <v>2666</v>
      </c>
      <c r="N193" s="37" t="s">
        <v>9</v>
      </c>
      <c r="O193" s="34">
        <v>46783</v>
      </c>
    </row>
    <row r="194" spans="1:15" x14ac:dyDescent="0.15">
      <c r="A194" s="3">
        <f t="shared" si="2"/>
        <v>193</v>
      </c>
      <c r="B194" s="7">
        <f>VLOOKUP(C194,区市町村番号!$B$3:$C$64,2,FALSE)</f>
        <v>12</v>
      </c>
      <c r="C194" s="8" t="str">
        <f>IF(D194="区",LEFT(L194,FIND("区",L194)),IF(D194="市",LEFT(L194,FIND("市",L194)),IF(D194="町",LEFT(L194,FIND("町",L194)),IF(D194="村",LEFT(L194,FIND("村",L194)),"エラー"))))</f>
        <v>世田谷区</v>
      </c>
      <c r="D194" s="8" t="str">
        <f>IF(AND(E194&lt;F194,E194&lt;G194,E194&lt;H194),"区",IF(AND(F194&lt;G194,F194&lt;H194),"市",IF(G194&lt;H194,"町","村")))</f>
        <v>区</v>
      </c>
      <c r="E194" s="8">
        <f>IF(COUNTIF($L194,"*区*"),FIND("区",$L194,2),100)</f>
        <v>4</v>
      </c>
      <c r="F194" s="8">
        <f>IF(COUNTIF($L194,"*市*"),FIND("市",$L194,2),100)</f>
        <v>100</v>
      </c>
      <c r="G194" s="8">
        <f>IF(COUNTIF($L194,"*町田市*"),100,IF(COUNTIF(L194,"*町*"),FIND("町",$L194),100))</f>
        <v>100</v>
      </c>
      <c r="H194" s="8">
        <f>IF(COUNTIF($L194,"*東村山*"),100,IF(COUNTIF(L194,"*武蔵村山*"),100,IF(COUNTIF(L194,"*羽村市*"),100,IF(COUNTIF(L194,"*村*"),FIND("村",$L194,2),100))))</f>
        <v>100</v>
      </c>
      <c r="I194" s="37" t="s">
        <v>3253</v>
      </c>
      <c r="J194" s="37" t="s">
        <v>3378</v>
      </c>
      <c r="K194" s="37" t="s">
        <v>626</v>
      </c>
      <c r="L194" s="37" t="s">
        <v>3379</v>
      </c>
      <c r="M194" s="37" t="s">
        <v>3380</v>
      </c>
      <c r="N194" s="37" t="s">
        <v>3</v>
      </c>
      <c r="O194" s="34">
        <v>47938</v>
      </c>
    </row>
    <row r="195" spans="1:15" x14ac:dyDescent="0.15">
      <c r="A195" s="3">
        <f t="shared" si="2"/>
        <v>194</v>
      </c>
      <c r="B195" s="7">
        <f>VLOOKUP(C195,区市町村番号!$B$3:$C$64,2,FALSE)</f>
        <v>12</v>
      </c>
      <c r="C195" s="8" t="str">
        <f>IF(D195="区",LEFT(L195,FIND("区",L195)),IF(D195="市",LEFT(L195,FIND("市",L195)),IF(D195="町",LEFT(L195,FIND("町",L195)),IF(D195="村",LEFT(L195,FIND("村",L195)),"エラー"))))</f>
        <v>世田谷区</v>
      </c>
      <c r="D195" s="8" t="str">
        <f>IF(AND(E195&lt;F195,E195&lt;G195,E195&lt;H195),"区",IF(AND(F195&lt;G195,F195&lt;H195),"市",IF(G195&lt;H195,"町","村")))</f>
        <v>区</v>
      </c>
      <c r="E195" s="8">
        <f>IF(COUNTIF($L195,"*区*"),FIND("区",$L195,2),100)</f>
        <v>4</v>
      </c>
      <c r="F195" s="8">
        <f>IF(COUNTIF($L195,"*市*"),FIND("市",$L195,2),100)</f>
        <v>100</v>
      </c>
      <c r="G195" s="8">
        <f>IF(COUNTIF($L195,"*町田市*"),100,IF(COUNTIF(L195,"*町*"),FIND("町",$L195),100))</f>
        <v>100</v>
      </c>
      <c r="H195" s="8">
        <f>IF(COUNTIF($L195,"*東村山*"),100,IF(COUNTIF(L195,"*武蔵村山*"),100,IF(COUNTIF(L195,"*羽村市*"),100,IF(COUNTIF(L195,"*村*"),FIND("村",$L195,2),100))))</f>
        <v>100</v>
      </c>
      <c r="I195" s="37" t="s">
        <v>1430</v>
      </c>
      <c r="J195" s="37" t="s">
        <v>1803</v>
      </c>
      <c r="K195" s="37" t="s">
        <v>479</v>
      </c>
      <c r="L195" s="37" t="s">
        <v>2196</v>
      </c>
      <c r="M195" s="37" t="s">
        <v>2532</v>
      </c>
      <c r="N195" s="37" t="s">
        <v>3</v>
      </c>
      <c r="O195" s="34">
        <v>46446</v>
      </c>
    </row>
    <row r="196" spans="1:15" x14ac:dyDescent="0.15">
      <c r="A196" s="3">
        <f t="shared" ref="A196:A259" si="3">A195+1</f>
        <v>195</v>
      </c>
      <c r="B196" s="7">
        <f>VLOOKUP(C196,区市町村番号!$B$3:$C$64,2,FALSE)</f>
        <v>12</v>
      </c>
      <c r="C196" s="8" t="str">
        <f>IF(D196="区",LEFT(L196,FIND("区",L196)),IF(D196="市",LEFT(L196,FIND("市",L196)),IF(D196="町",LEFT(L196,FIND("町",L196)),IF(D196="村",LEFT(L196,FIND("村",L196)),"エラー"))))</f>
        <v>世田谷区</v>
      </c>
      <c r="D196" s="8" t="str">
        <f>IF(AND(E196&lt;F196,E196&lt;G196,E196&lt;H196),"区",IF(AND(F196&lt;G196,F196&lt;H196),"市",IF(G196&lt;H196,"町","村")))</f>
        <v>区</v>
      </c>
      <c r="E196" s="8">
        <f>IF(COUNTIF($L196,"*区*"),FIND("区",$L196,2),100)</f>
        <v>4</v>
      </c>
      <c r="F196" s="8">
        <f>IF(COUNTIF($L196,"*市*"),FIND("市",$L196,2),100)</f>
        <v>100</v>
      </c>
      <c r="G196" s="8">
        <f>IF(COUNTIF($L196,"*町田市*"),100,IF(COUNTIF(L196,"*町*"),FIND("町",$L196),100))</f>
        <v>100</v>
      </c>
      <c r="H196" s="8">
        <f>IF(COUNTIF($L196,"*東村山*"),100,IF(COUNTIF(L196,"*武蔵村山*"),100,IF(COUNTIF(L196,"*羽村市*"),100,IF(COUNTIF(L196,"*村*"),FIND("村",$L196,2),100))))</f>
        <v>100</v>
      </c>
      <c r="I196" s="37" t="s">
        <v>1199</v>
      </c>
      <c r="J196" s="37" t="s">
        <v>1683</v>
      </c>
      <c r="K196" s="37" t="s">
        <v>414</v>
      </c>
      <c r="L196" s="37" t="s">
        <v>2070</v>
      </c>
      <c r="M196" s="37" t="s">
        <v>2438</v>
      </c>
      <c r="N196" s="37" t="s">
        <v>3</v>
      </c>
      <c r="O196" s="34">
        <v>45961</v>
      </c>
    </row>
    <row r="197" spans="1:15" x14ac:dyDescent="0.15">
      <c r="A197" s="3">
        <f t="shared" si="3"/>
        <v>196</v>
      </c>
      <c r="B197" s="7">
        <f>VLOOKUP(C197,区市町村番号!$B$3:$C$64,2,FALSE)</f>
        <v>12</v>
      </c>
      <c r="C197" s="8" t="str">
        <f>IF(D197="区",LEFT(L197,FIND("区",L197)),IF(D197="市",LEFT(L197,FIND("市",L197)),IF(D197="町",LEFT(L197,FIND("町",L197)),IF(D197="村",LEFT(L197,FIND("村",L197)),"エラー"))))</f>
        <v>世田谷区</v>
      </c>
      <c r="D197" s="8" t="str">
        <f>IF(AND(E197&lt;F197,E197&lt;G197,E197&lt;H197),"区",IF(AND(F197&lt;G197,F197&lt;H197),"市",IF(G197&lt;H197,"町","村")))</f>
        <v>区</v>
      </c>
      <c r="E197" s="8">
        <f>IF(COUNTIF($L197,"*区*"),FIND("区",$L197,2),100)</f>
        <v>4</v>
      </c>
      <c r="F197" s="8">
        <f>IF(COUNTIF($L197,"*市*"),FIND("市",$L197,2),100)</f>
        <v>100</v>
      </c>
      <c r="G197" s="8">
        <f>IF(COUNTIF($L197,"*町田市*"),100,IF(COUNTIF(L197,"*町*"),FIND("町",$L197),100))</f>
        <v>100</v>
      </c>
      <c r="H197" s="8">
        <f>IF(COUNTIF($L197,"*東村山*"),100,IF(COUNTIF(L197,"*武蔵村山*"),100,IF(COUNTIF(L197,"*羽村市*"),100,IF(COUNTIF(L197,"*村*"),FIND("村",$L197,2),100))))</f>
        <v>100</v>
      </c>
      <c r="I197" s="37" t="s">
        <v>3116</v>
      </c>
      <c r="J197" s="37" t="s">
        <v>3241</v>
      </c>
      <c r="K197" s="37" t="s">
        <v>3242</v>
      </c>
      <c r="L197" s="37" t="s">
        <v>3243</v>
      </c>
      <c r="M197" s="37" t="s">
        <v>3244</v>
      </c>
      <c r="N197" s="37" t="s">
        <v>67</v>
      </c>
      <c r="O197" s="34">
        <v>47391</v>
      </c>
    </row>
    <row r="198" spans="1:15" x14ac:dyDescent="0.15">
      <c r="A198" s="3">
        <f t="shared" si="3"/>
        <v>197</v>
      </c>
      <c r="B198" s="7">
        <f>VLOOKUP(C198,区市町村番号!$B$3:$C$64,2,FALSE)</f>
        <v>12</v>
      </c>
      <c r="C198" s="8" t="str">
        <f>IF(D198="区",LEFT(L198,FIND("区",L198)),IF(D198="市",LEFT(L198,FIND("市",L198)),IF(D198="町",LEFT(L198,FIND("町",L198)),IF(D198="村",LEFT(L198,FIND("村",L198)),"エラー"))))</f>
        <v>世田谷区</v>
      </c>
      <c r="D198" s="8" t="str">
        <f>IF(AND(E198&lt;F198,E198&lt;G198,E198&lt;H198),"区",IF(AND(F198&lt;G198,F198&lt;H198),"市",IF(G198&lt;H198,"町","村")))</f>
        <v>区</v>
      </c>
      <c r="E198" s="8">
        <f>IF(COUNTIF($L198,"*区*"),FIND("区",$L198,2),100)</f>
        <v>4</v>
      </c>
      <c r="F198" s="8">
        <f>IF(COUNTIF($L198,"*市*"),FIND("市",$L198,2),100)</f>
        <v>100</v>
      </c>
      <c r="G198" s="8">
        <f>IF(COUNTIF($L198,"*町田市*"),100,IF(COUNTIF(L198,"*町*"),FIND("町",$L198),100))</f>
        <v>100</v>
      </c>
      <c r="H198" s="8">
        <f>IF(COUNTIF($L198,"*東村山*"),100,IF(COUNTIF(L198,"*武蔵村山*"),100,IF(COUNTIF(L198,"*羽村市*"),100,IF(COUNTIF(L198,"*村*"),FIND("村",$L198,2),100))))</f>
        <v>100</v>
      </c>
      <c r="I198" s="37" t="s">
        <v>1041</v>
      </c>
      <c r="J198" s="37" t="s">
        <v>1574</v>
      </c>
      <c r="K198" s="37" t="s">
        <v>415</v>
      </c>
      <c r="L198" s="37" t="s">
        <v>1965</v>
      </c>
      <c r="M198" s="37" t="s">
        <v>2323</v>
      </c>
      <c r="N198" s="37" t="s">
        <v>788</v>
      </c>
      <c r="O198" s="34">
        <v>47603</v>
      </c>
    </row>
    <row r="199" spans="1:15" x14ac:dyDescent="0.15">
      <c r="A199" s="3">
        <f t="shared" si="3"/>
        <v>198</v>
      </c>
      <c r="B199" s="7">
        <f>VLOOKUP(C199,区市町村番号!$B$3:$C$64,2,FALSE)</f>
        <v>12</v>
      </c>
      <c r="C199" s="8" t="str">
        <f>IF(D199="区",LEFT(L199,FIND("区",L199)),IF(D199="市",LEFT(L199,FIND("市",L199)),IF(D199="町",LEFT(L199,FIND("町",L199)),IF(D199="村",LEFT(L199,FIND("村",L199)),"エラー"))))</f>
        <v>世田谷区</v>
      </c>
      <c r="D199" s="8" t="str">
        <f>IF(AND(E199&lt;F199,E199&lt;G199,E199&lt;H199),"区",IF(AND(F199&lt;G199,F199&lt;H199),"市",IF(G199&lt;H199,"町","村")))</f>
        <v>区</v>
      </c>
      <c r="E199" s="8">
        <f>IF(COUNTIF($L199,"*区*"),FIND("区",$L199,2),100)</f>
        <v>4</v>
      </c>
      <c r="F199" s="8">
        <f>IF(COUNTIF($L199,"*市*"),FIND("市",$L199,2),100)</f>
        <v>100</v>
      </c>
      <c r="G199" s="8">
        <f>IF(COUNTIF($L199,"*町田市*"),100,IF(COUNTIF(L199,"*町*"),FIND("町",$L199),100))</f>
        <v>100</v>
      </c>
      <c r="H199" s="8">
        <f>IF(COUNTIF($L199,"*東村山*"),100,IF(COUNTIF(L199,"*武蔵村山*"),100,IF(COUNTIF(L199,"*羽村市*"),100,IF(COUNTIF(L199,"*村*"),FIND("村",$L199,2),100))))</f>
        <v>100</v>
      </c>
      <c r="I199" s="37" t="s">
        <v>986</v>
      </c>
      <c r="J199" s="37" t="s">
        <v>1542</v>
      </c>
      <c r="K199" s="37" t="s">
        <v>686</v>
      </c>
      <c r="L199" s="37" t="s">
        <v>1935</v>
      </c>
      <c r="M199" s="37" t="s">
        <v>2291</v>
      </c>
      <c r="N199" s="37" t="s">
        <v>3</v>
      </c>
      <c r="O199" s="34">
        <v>47634</v>
      </c>
    </row>
    <row r="200" spans="1:15" ht="27" x14ac:dyDescent="0.15">
      <c r="A200" s="3">
        <f t="shared" si="3"/>
        <v>199</v>
      </c>
      <c r="B200" s="7">
        <f>VLOOKUP(C200,区市町村番号!$B$3:$C$64,2,FALSE)</f>
        <v>12</v>
      </c>
      <c r="C200" s="8" t="str">
        <f>IF(D200="区",LEFT(L200,FIND("区",L200)),IF(D200="市",LEFT(L200,FIND("市",L200)),IF(D200="町",LEFT(L200,FIND("町",L200)),IF(D200="村",LEFT(L200,FIND("村",L200)),"エラー"))))</f>
        <v>世田谷区</v>
      </c>
      <c r="D200" s="8" t="str">
        <f>IF(AND(E200&lt;F200,E200&lt;G200,E200&lt;H200),"区",IF(AND(F200&lt;G200,F200&lt;H200),"市",IF(G200&lt;H200,"町","村")))</f>
        <v>区</v>
      </c>
      <c r="E200" s="8">
        <f>IF(COUNTIF($L200,"*区*"),FIND("区",$L200,2),100)</f>
        <v>4</v>
      </c>
      <c r="F200" s="8">
        <f>IF(COUNTIF($L200,"*市*"),FIND("市",$L200,2),100)</f>
        <v>100</v>
      </c>
      <c r="G200" s="8">
        <f>IF(COUNTIF($L200,"*町田市*"),100,IF(COUNTIF(L200,"*町*"),FIND("町",$L200),100))</f>
        <v>100</v>
      </c>
      <c r="H200" s="8">
        <f>IF(COUNTIF($L200,"*東村山*"),100,IF(COUNTIF(L200,"*武蔵村山*"),100,IF(COUNTIF(L200,"*羽村市*"),100,IF(COUNTIF(L200,"*村*"),FIND("村",$L200,2),100))))</f>
        <v>100</v>
      </c>
      <c r="I200" s="37" t="s">
        <v>3093</v>
      </c>
      <c r="J200" s="37" t="s">
        <v>3163</v>
      </c>
      <c r="K200" s="37" t="s">
        <v>3164</v>
      </c>
      <c r="L200" s="37" t="s">
        <v>3165</v>
      </c>
      <c r="M200" s="37" t="s">
        <v>3166</v>
      </c>
      <c r="N200" s="37" t="s">
        <v>3167</v>
      </c>
      <c r="O200" s="34">
        <v>47452</v>
      </c>
    </row>
    <row r="201" spans="1:15" ht="27" x14ac:dyDescent="0.15">
      <c r="A201" s="3">
        <f t="shared" si="3"/>
        <v>200</v>
      </c>
      <c r="B201" s="7">
        <f>VLOOKUP(C201,区市町村番号!$B$3:$C$64,2,FALSE)</f>
        <v>12</v>
      </c>
      <c r="C201" s="8" t="str">
        <f>IF(D201="区",LEFT(L201,FIND("区",L201)),IF(D201="市",LEFT(L201,FIND("市",L201)),IF(D201="町",LEFT(L201,FIND("町",L201)),IF(D201="村",LEFT(L201,FIND("村",L201)),"エラー"))))</f>
        <v>世田谷区</v>
      </c>
      <c r="D201" s="8" t="str">
        <f>IF(AND(E201&lt;F201,E201&lt;G201,E201&lt;H201),"区",IF(AND(F201&lt;G201,F201&lt;H201),"市",IF(G201&lt;H201,"町","村")))</f>
        <v>区</v>
      </c>
      <c r="E201" s="8">
        <f>IF(COUNTIF($L201,"*区*"),FIND("区",$L201,2),100)</f>
        <v>4</v>
      </c>
      <c r="F201" s="8">
        <f>IF(COUNTIF($L201,"*市*"),FIND("市",$L201,2),100)</f>
        <v>100</v>
      </c>
      <c r="G201" s="8">
        <f>IF(COUNTIF($L201,"*町田市*"),100,IF(COUNTIF(L201,"*町*"),FIND("町",$L201),100))</f>
        <v>100</v>
      </c>
      <c r="H201" s="8">
        <f>IF(COUNTIF($L201,"*東村山*"),100,IF(COUNTIF(L201,"*武蔵村山*"),100,IF(COUNTIF(L201,"*羽村市*"),100,IF(COUNTIF(L201,"*村*"),FIND("村",$L201,2),100))))</f>
        <v>100</v>
      </c>
      <c r="I201" s="37" t="s">
        <v>1032</v>
      </c>
      <c r="J201" s="37" t="s">
        <v>1567</v>
      </c>
      <c r="K201" s="37" t="s">
        <v>646</v>
      </c>
      <c r="L201" s="37" t="s">
        <v>3343</v>
      </c>
      <c r="M201" s="37" t="s">
        <v>3344</v>
      </c>
      <c r="N201" s="37" t="s">
        <v>352</v>
      </c>
      <c r="O201" s="34">
        <v>47603</v>
      </c>
    </row>
    <row r="202" spans="1:15" x14ac:dyDescent="0.15">
      <c r="A202" s="3">
        <f t="shared" si="3"/>
        <v>201</v>
      </c>
      <c r="B202" s="7">
        <f>VLOOKUP(C202,区市町村番号!$B$3:$C$64,2,FALSE)</f>
        <v>12</v>
      </c>
      <c r="C202" s="8" t="str">
        <f>IF(D202="区",LEFT(L202,FIND("区",L202)),IF(D202="市",LEFT(L202,FIND("市",L202)),IF(D202="町",LEFT(L202,FIND("町",L202)),IF(D202="村",LEFT(L202,FIND("村",L202)),"エラー"))))</f>
        <v>世田谷区</v>
      </c>
      <c r="D202" s="8" t="str">
        <f>IF(AND(E202&lt;F202,E202&lt;G202,E202&lt;H202),"区",IF(AND(F202&lt;G202,F202&lt;H202),"市",IF(G202&lt;H202,"町","村")))</f>
        <v>区</v>
      </c>
      <c r="E202" s="8">
        <f>IF(COUNTIF($L202,"*区*"),FIND("区",$L202,2),100)</f>
        <v>4</v>
      </c>
      <c r="F202" s="8">
        <f>IF(COUNTIF($L202,"*市*"),FIND("市",$L202,2),100)</f>
        <v>100</v>
      </c>
      <c r="G202" s="8">
        <f>IF(COUNTIF($L202,"*町田市*"),100,IF(COUNTIF(L202,"*町*"),FIND("町",$L202),100))</f>
        <v>100</v>
      </c>
      <c r="H202" s="8">
        <f>IF(COUNTIF($L202,"*東村山*"),100,IF(COUNTIF(L202,"*武蔵村山*"),100,IF(COUNTIF(L202,"*羽村市*"),100,IF(COUNTIF(L202,"*村*"),FIND("村",$L202,2),100))))</f>
        <v>100</v>
      </c>
      <c r="I202" s="37" t="s">
        <v>1030</v>
      </c>
      <c r="J202" s="37" t="s">
        <v>1565</v>
      </c>
      <c r="K202" s="37" t="s">
        <v>412</v>
      </c>
      <c r="L202" s="37" t="s">
        <v>3342</v>
      </c>
      <c r="M202" s="37" t="s">
        <v>2315</v>
      </c>
      <c r="N202" s="37" t="s">
        <v>37</v>
      </c>
      <c r="O202" s="34">
        <v>47603</v>
      </c>
    </row>
    <row r="203" spans="1:15" x14ac:dyDescent="0.15">
      <c r="A203" s="3">
        <f t="shared" si="3"/>
        <v>202</v>
      </c>
      <c r="B203" s="7">
        <f>VLOOKUP(C203,区市町村番号!$B$3:$C$64,2,FALSE)</f>
        <v>12</v>
      </c>
      <c r="C203" s="8" t="str">
        <f>IF(D203="区",LEFT(L203,FIND("区",L203)),IF(D203="市",LEFT(L203,FIND("市",L203)),IF(D203="町",LEFT(L203,FIND("町",L203)),IF(D203="村",LEFT(L203,FIND("村",L203)),"エラー"))))</f>
        <v>世田谷区</v>
      </c>
      <c r="D203" s="8" t="str">
        <f>IF(AND(E203&lt;F203,E203&lt;G203,E203&lt;H203),"区",IF(AND(F203&lt;G203,F203&lt;H203),"市",IF(G203&lt;H203,"町","村")))</f>
        <v>区</v>
      </c>
      <c r="E203" s="8">
        <f>IF(COUNTIF($L203,"*区*"),FIND("区",$L203,2),100)</f>
        <v>4</v>
      </c>
      <c r="F203" s="8">
        <f>IF(COUNTIF($L203,"*市*"),FIND("市",$L203,2),100)</f>
        <v>100</v>
      </c>
      <c r="G203" s="8">
        <f>IF(COUNTIF($L203,"*町田市*"),100,IF(COUNTIF(L203,"*町*"),FIND("町",$L203),100))</f>
        <v>100</v>
      </c>
      <c r="H203" s="8">
        <f>IF(COUNTIF($L203,"*東村山*"),100,IF(COUNTIF(L203,"*武蔵村山*"),100,IF(COUNTIF(L203,"*羽村市*"),100,IF(COUNTIF(L203,"*村*"),FIND("村",$L203,2),100))))</f>
        <v>100</v>
      </c>
      <c r="I203" s="37" t="s">
        <v>1300</v>
      </c>
      <c r="J203" s="37" t="s">
        <v>1565</v>
      </c>
      <c r="K203" s="37" t="s">
        <v>412</v>
      </c>
      <c r="L203" s="37" t="s">
        <v>1958</v>
      </c>
      <c r="M203" s="37" t="s">
        <v>2315</v>
      </c>
      <c r="N203" s="37" t="s">
        <v>3</v>
      </c>
      <c r="O203" s="34">
        <v>46721</v>
      </c>
    </row>
    <row r="204" spans="1:15" x14ac:dyDescent="0.15">
      <c r="A204" s="3">
        <f t="shared" si="3"/>
        <v>203</v>
      </c>
      <c r="B204" s="7">
        <f>VLOOKUP(C204,区市町村番号!$B$3:$C$64,2,FALSE)</f>
        <v>12</v>
      </c>
      <c r="C204" s="8" t="str">
        <f>IF(D204="区",LEFT(L204,FIND("区",L204)),IF(D204="市",LEFT(L204,FIND("市",L204)),IF(D204="町",LEFT(L204,FIND("町",L204)),IF(D204="村",LEFT(L204,FIND("村",L204)),"エラー"))))</f>
        <v>世田谷区</v>
      </c>
      <c r="D204" s="8" t="str">
        <f>IF(AND(E204&lt;F204,E204&lt;G204,E204&lt;H204),"区",IF(AND(F204&lt;G204,F204&lt;H204),"市",IF(G204&lt;H204,"町","村")))</f>
        <v>区</v>
      </c>
      <c r="E204" s="8">
        <f>IF(COUNTIF($L204,"*区*"),FIND("区",$L204,2),100)</f>
        <v>4</v>
      </c>
      <c r="F204" s="8">
        <f>IF(COUNTIF($L204,"*市*"),FIND("市",$L204,2),100)</f>
        <v>100</v>
      </c>
      <c r="G204" s="8">
        <f>IF(COUNTIF($L204,"*町田市*"),100,IF(COUNTIF(L204,"*町*"),FIND("町",$L204),100))</f>
        <v>100</v>
      </c>
      <c r="H204" s="8">
        <f>IF(COUNTIF($L204,"*東村山*"),100,IF(COUNTIF(L204,"*武蔵村山*"),100,IF(COUNTIF(L204,"*羽村市*"),100,IF(COUNTIF(L204,"*村*"),FIND("村",$L204,2),100))))</f>
        <v>100</v>
      </c>
      <c r="I204" s="37" t="s">
        <v>1031</v>
      </c>
      <c r="J204" s="37" t="s">
        <v>1565</v>
      </c>
      <c r="K204" s="37" t="s">
        <v>412</v>
      </c>
      <c r="L204" s="37" t="s">
        <v>3342</v>
      </c>
      <c r="M204" s="37" t="s">
        <v>2315</v>
      </c>
      <c r="N204" s="37" t="s">
        <v>3</v>
      </c>
      <c r="O204" s="34">
        <v>47603</v>
      </c>
    </row>
    <row r="205" spans="1:15" x14ac:dyDescent="0.15">
      <c r="A205" s="3">
        <f t="shared" si="3"/>
        <v>204</v>
      </c>
      <c r="B205" s="7">
        <f>VLOOKUP(C205,区市町村番号!$B$3:$C$64,2,FALSE)</f>
        <v>12</v>
      </c>
      <c r="C205" s="8" t="str">
        <f>IF(D205="区",LEFT(L205,FIND("区",L205)),IF(D205="市",LEFT(L205,FIND("市",L205)),IF(D205="町",LEFT(L205,FIND("町",L205)),IF(D205="村",LEFT(L205,FIND("村",L205)),"エラー"))))</f>
        <v>世田谷区</v>
      </c>
      <c r="D205" s="8" t="str">
        <f>IF(AND(E205&lt;F205,E205&lt;G205,E205&lt;H205),"区",IF(AND(F205&lt;G205,F205&lt;H205),"市",IF(G205&lt;H205,"町","村")))</f>
        <v>区</v>
      </c>
      <c r="E205" s="8">
        <f>IF(COUNTIF($L205,"*区*"),FIND("区",$L205,2),100)</f>
        <v>4</v>
      </c>
      <c r="F205" s="8">
        <f>IF(COUNTIF($L205,"*市*"),FIND("市",$L205,2),100)</f>
        <v>100</v>
      </c>
      <c r="G205" s="8">
        <f>IF(COUNTIF($L205,"*町田市*"),100,IF(COUNTIF(L205,"*町*"),FIND("町",$L205),100))</f>
        <v>100</v>
      </c>
      <c r="H205" s="8">
        <f>IF(COUNTIF($L205,"*東村山*"),100,IF(COUNTIF(L205,"*武蔵村山*"),100,IF(COUNTIF(L205,"*羽村市*"),100,IF(COUNTIF(L205,"*村*"),FIND("村",$L205,2),100))))</f>
        <v>100</v>
      </c>
      <c r="I205" s="37" t="s">
        <v>1028</v>
      </c>
      <c r="J205" s="37" t="s">
        <v>1565</v>
      </c>
      <c r="K205" s="37" t="s">
        <v>412</v>
      </c>
      <c r="L205" s="37" t="s">
        <v>3342</v>
      </c>
      <c r="M205" s="37" t="s">
        <v>2315</v>
      </c>
      <c r="N205" s="37" t="s">
        <v>37</v>
      </c>
      <c r="O205" s="34">
        <v>47603</v>
      </c>
    </row>
    <row r="206" spans="1:15" x14ac:dyDescent="0.15">
      <c r="A206" s="3">
        <f t="shared" si="3"/>
        <v>205</v>
      </c>
      <c r="B206" s="7">
        <f>VLOOKUP(C206,区市町村番号!$B$3:$C$64,2,FALSE)</f>
        <v>12</v>
      </c>
      <c r="C206" s="8" t="str">
        <f>IF(D206="区",LEFT(L206,FIND("区",L206)),IF(D206="市",LEFT(L206,FIND("市",L206)),IF(D206="町",LEFT(L206,FIND("町",L206)),IF(D206="村",LEFT(L206,FIND("村",L206)),"エラー"))))</f>
        <v>世田谷区</v>
      </c>
      <c r="D206" s="8" t="str">
        <f>IF(AND(E206&lt;F206,E206&lt;G206,E206&lt;H206),"区",IF(AND(F206&lt;G206,F206&lt;H206),"市",IF(G206&lt;H206,"町","村")))</f>
        <v>区</v>
      </c>
      <c r="E206" s="8">
        <f>IF(COUNTIF($L206,"*区*"),FIND("区",$L206,2),100)</f>
        <v>4</v>
      </c>
      <c r="F206" s="8">
        <f>IF(COUNTIF($L206,"*市*"),FIND("市",$L206,2),100)</f>
        <v>100</v>
      </c>
      <c r="G206" s="8">
        <f>IF(COUNTIF($L206,"*町田市*"),100,IF(COUNTIF(L206,"*町*"),FIND("町",$L206),100))</f>
        <v>6</v>
      </c>
      <c r="H206" s="8">
        <f>IF(COUNTIF($L206,"*東村山*"),100,IF(COUNTIF(L206,"*武蔵村山*"),100,IF(COUNTIF(L206,"*羽村市*"),100,IF(COUNTIF(L206,"*村*"),FIND("村",$L206,2),100))))</f>
        <v>100</v>
      </c>
      <c r="I206" s="37" t="s">
        <v>3106</v>
      </c>
      <c r="J206" s="37" t="s">
        <v>3205</v>
      </c>
      <c r="K206" s="37" t="s">
        <v>402</v>
      </c>
      <c r="L206" s="37" t="s">
        <v>3206</v>
      </c>
      <c r="M206" s="37" t="s">
        <v>3207</v>
      </c>
      <c r="N206" s="37" t="s">
        <v>3</v>
      </c>
      <c r="O206" s="34">
        <v>47330</v>
      </c>
    </row>
    <row r="207" spans="1:15" x14ac:dyDescent="0.15">
      <c r="A207" s="3">
        <f t="shared" si="3"/>
        <v>206</v>
      </c>
      <c r="B207" s="7">
        <f>VLOOKUP(C207,区市町村番号!$B$3:$C$64,2,FALSE)</f>
        <v>12</v>
      </c>
      <c r="C207" s="8" t="str">
        <f>IF(D207="区",LEFT(L207,FIND("区",L207)),IF(D207="市",LEFT(L207,FIND("市",L207)),IF(D207="町",LEFT(L207,FIND("町",L207)),IF(D207="村",LEFT(L207,FIND("村",L207)),"エラー"))))</f>
        <v>世田谷区</v>
      </c>
      <c r="D207" s="8" t="str">
        <f>IF(AND(E207&lt;F207,E207&lt;G207,E207&lt;H207),"区",IF(AND(F207&lt;G207,F207&lt;H207),"市",IF(G207&lt;H207,"町","村")))</f>
        <v>区</v>
      </c>
      <c r="E207" s="8">
        <f>IF(COUNTIF($L207,"*区*"),FIND("区",$L207,2),100)</f>
        <v>4</v>
      </c>
      <c r="F207" s="8">
        <f>IF(COUNTIF($L207,"*市*"),FIND("市",$L207,2),100)</f>
        <v>100</v>
      </c>
      <c r="G207" s="8">
        <f>IF(COUNTIF($L207,"*町田市*"),100,IF(COUNTIF(L207,"*町*"),FIND("町",$L207),100))</f>
        <v>100</v>
      </c>
      <c r="H207" s="8">
        <f>IF(COUNTIF($L207,"*東村山*"),100,IF(COUNTIF(L207,"*武蔵村山*"),100,IF(COUNTIF(L207,"*羽村市*"),100,IF(COUNTIF(L207,"*村*"),FIND("村",$L207,2),100))))</f>
        <v>100</v>
      </c>
      <c r="I207" s="37" t="s">
        <v>2889</v>
      </c>
      <c r="J207" s="37" t="s">
        <v>2921</v>
      </c>
      <c r="K207" s="37" t="s">
        <v>2922</v>
      </c>
      <c r="L207" s="37" t="s">
        <v>2923</v>
      </c>
      <c r="M207" s="37" t="s">
        <v>2924</v>
      </c>
      <c r="N207" s="37" t="s">
        <v>17</v>
      </c>
      <c r="O207" s="34">
        <v>46904</v>
      </c>
    </row>
    <row r="208" spans="1:15" x14ac:dyDescent="0.15">
      <c r="A208" s="3">
        <f t="shared" si="3"/>
        <v>207</v>
      </c>
      <c r="B208" s="7">
        <f>VLOOKUP(C208,区市町村番号!$B$3:$C$64,2,FALSE)</f>
        <v>12</v>
      </c>
      <c r="C208" s="8" t="str">
        <f>IF(D208="区",LEFT(L208,FIND("区",L208)),IF(D208="市",LEFT(L208,FIND("市",L208)),IF(D208="町",LEFT(L208,FIND("町",L208)),IF(D208="村",LEFT(L208,FIND("村",L208)),"エラー"))))</f>
        <v>世田谷区</v>
      </c>
      <c r="D208" s="8" t="str">
        <f>IF(AND(E208&lt;F208,E208&lt;G208,E208&lt;H208),"区",IF(AND(F208&lt;G208,F208&lt;H208),"市",IF(G208&lt;H208,"町","村")))</f>
        <v>区</v>
      </c>
      <c r="E208" s="8">
        <f>IF(COUNTIF($L208,"*区*"),FIND("区",$L208,2),100)</f>
        <v>4</v>
      </c>
      <c r="F208" s="8">
        <f>IF(COUNTIF($L208,"*市*"),FIND("市",$L208,2),100)</f>
        <v>100</v>
      </c>
      <c r="G208" s="8">
        <f>IF(COUNTIF($L208,"*町田市*"),100,IF(COUNTIF(L208,"*町*"),FIND("町",$L208),100))</f>
        <v>100</v>
      </c>
      <c r="H208" s="8">
        <f>IF(COUNTIF($L208,"*東村山*"),100,IF(COUNTIF(L208,"*武蔵村山*"),100,IF(COUNTIF(L208,"*羽村市*"),100,IF(COUNTIF(L208,"*村*"),FIND("村",$L208,2),100))))</f>
        <v>100</v>
      </c>
      <c r="I208" s="37" t="s">
        <v>1423</v>
      </c>
      <c r="J208" s="37" t="s">
        <v>1592</v>
      </c>
      <c r="K208" s="37" t="s">
        <v>646</v>
      </c>
      <c r="L208" s="37" t="s">
        <v>1981</v>
      </c>
      <c r="M208" s="37" t="s">
        <v>2343</v>
      </c>
      <c r="N208" s="37" t="s">
        <v>365</v>
      </c>
      <c r="O208" s="34">
        <v>46356</v>
      </c>
    </row>
    <row r="209" spans="1:15" ht="27" x14ac:dyDescent="0.15">
      <c r="A209" s="3">
        <f t="shared" si="3"/>
        <v>208</v>
      </c>
      <c r="B209" s="7">
        <f>VLOOKUP(C209,区市町村番号!$B$3:$C$64,2,FALSE)</f>
        <v>12</v>
      </c>
      <c r="C209" s="8" t="str">
        <f>IF(D209="区",LEFT(L209,FIND("区",L209)),IF(D209="市",LEFT(L209,FIND("市",L209)),IF(D209="町",LEFT(L209,FIND("町",L209)),IF(D209="村",LEFT(L209,FIND("村",L209)),"エラー"))))</f>
        <v>世田谷区</v>
      </c>
      <c r="D209" s="8" t="str">
        <f>IF(AND(E209&lt;F209,E209&lt;G209,E209&lt;H209),"区",IF(AND(F209&lt;G209,F209&lt;H209),"市",IF(G209&lt;H209,"町","村")))</f>
        <v>区</v>
      </c>
      <c r="E209" s="8">
        <f>IF(COUNTIF($L209,"*区*"),FIND("区",$L209,2),100)</f>
        <v>4</v>
      </c>
      <c r="F209" s="8">
        <f>IF(COUNTIF($L209,"*市*"),FIND("市",$L209,2),100)</f>
        <v>100</v>
      </c>
      <c r="G209" s="8">
        <f>IF(COUNTIF($L209,"*町田市*"),100,IF(COUNTIF(L209,"*町*"),FIND("町",$L209),100))</f>
        <v>100</v>
      </c>
      <c r="H209" s="8">
        <f>IF(COUNTIF($L209,"*東村山*"),100,IF(COUNTIF(L209,"*武蔵村山*"),100,IF(COUNTIF(L209,"*羽村市*"),100,IF(COUNTIF(L209,"*村*"),FIND("村",$L209,2),100))))</f>
        <v>100</v>
      </c>
      <c r="I209" s="37" t="s">
        <v>1073</v>
      </c>
      <c r="J209" s="37" t="s">
        <v>1592</v>
      </c>
      <c r="K209" s="37" t="s">
        <v>646</v>
      </c>
      <c r="L209" s="37" t="s">
        <v>1981</v>
      </c>
      <c r="M209" s="37" t="s">
        <v>2343</v>
      </c>
      <c r="N209" s="37" t="s">
        <v>2577</v>
      </c>
      <c r="O209" s="34">
        <v>46022</v>
      </c>
    </row>
    <row r="210" spans="1:15" x14ac:dyDescent="0.15">
      <c r="A210" s="3">
        <f t="shared" si="3"/>
        <v>209</v>
      </c>
      <c r="B210" s="7">
        <f>VLOOKUP(C210,区市町村番号!$B$3:$C$64,2,FALSE)</f>
        <v>12</v>
      </c>
      <c r="C210" s="8" t="str">
        <f>IF(D210="区",LEFT(L210,FIND("区",L210)),IF(D210="市",LEFT(L210,FIND("市",L210)),IF(D210="町",LEFT(L210,FIND("町",L210)),IF(D210="村",LEFT(L210,FIND("村",L210)),"エラー"))))</f>
        <v>世田谷区</v>
      </c>
      <c r="D210" s="8" t="str">
        <f>IF(AND(E210&lt;F210,E210&lt;G210,E210&lt;H210),"区",IF(AND(F210&lt;G210,F210&lt;H210),"市",IF(G210&lt;H210,"町","村")))</f>
        <v>区</v>
      </c>
      <c r="E210" s="8">
        <f>IF(COUNTIF($L210,"*区*"),FIND("区",$L210,2),100)</f>
        <v>4</v>
      </c>
      <c r="F210" s="8">
        <f>IF(COUNTIF($L210,"*市*"),FIND("市",$L210,2),100)</f>
        <v>100</v>
      </c>
      <c r="G210" s="8">
        <f>IF(COUNTIF($L210,"*町田市*"),100,IF(COUNTIF(L210,"*町*"),FIND("町",$L210),100))</f>
        <v>100</v>
      </c>
      <c r="H210" s="8">
        <f>IF(COUNTIF($L210,"*東村山*"),100,IF(COUNTIF(L210,"*武蔵村山*"),100,IF(COUNTIF(L210,"*羽村市*"),100,IF(COUNTIF(L210,"*村*"),FIND("村",$L210,2),100))))</f>
        <v>100</v>
      </c>
      <c r="I210" s="37" t="s">
        <v>2808</v>
      </c>
      <c r="J210" s="37" t="s">
        <v>1592</v>
      </c>
      <c r="K210" s="37" t="s">
        <v>646</v>
      </c>
      <c r="L210" s="37" t="s">
        <v>2870</v>
      </c>
      <c r="M210" s="37" t="s">
        <v>2871</v>
      </c>
      <c r="N210" s="37" t="s">
        <v>2872</v>
      </c>
      <c r="O210" s="34">
        <v>47118</v>
      </c>
    </row>
    <row r="211" spans="1:15" x14ac:dyDescent="0.15">
      <c r="A211" s="3">
        <f t="shared" si="3"/>
        <v>210</v>
      </c>
      <c r="B211" s="7">
        <f>VLOOKUP(C211,区市町村番号!$B$3:$C$64,2,FALSE)</f>
        <v>12</v>
      </c>
      <c r="C211" s="8" t="str">
        <f>IF(D211="区",LEFT(L211,FIND("区",L211)),IF(D211="市",LEFT(L211,FIND("市",L211)),IF(D211="町",LEFT(L211,FIND("町",L211)),IF(D211="村",LEFT(L211,FIND("村",L211)),"エラー"))))</f>
        <v>世田谷区</v>
      </c>
      <c r="D211" s="8" t="str">
        <f>IF(AND(E211&lt;F211,E211&lt;G211,E211&lt;H211),"区",IF(AND(F211&lt;G211,F211&lt;H211),"市",IF(G211&lt;H211,"町","村")))</f>
        <v>区</v>
      </c>
      <c r="E211" s="8">
        <f>IF(COUNTIF($L211,"*区*"),FIND("区",$L211,2),100)</f>
        <v>4</v>
      </c>
      <c r="F211" s="8">
        <f>IF(COUNTIF($L211,"*市*"),FIND("市",$L211,2),100)</f>
        <v>100</v>
      </c>
      <c r="G211" s="8">
        <f>IF(COUNTIF($L211,"*町田市*"),100,IF(COUNTIF(L211,"*町*"),FIND("町",$L211),100))</f>
        <v>100</v>
      </c>
      <c r="H211" s="8">
        <f>IF(COUNTIF($L211,"*東村山*"),100,IF(COUNTIF(L211,"*武蔵村山*"),100,IF(COUNTIF(L211,"*羽村市*"),100,IF(COUNTIF(L211,"*村*"),FIND("村",$L211,2),100))))</f>
        <v>100</v>
      </c>
      <c r="I211" s="37" t="s">
        <v>3082</v>
      </c>
      <c r="J211" s="37" t="s">
        <v>3120</v>
      </c>
      <c r="K211" s="37" t="s">
        <v>505</v>
      </c>
      <c r="L211" s="37" t="s">
        <v>3121</v>
      </c>
      <c r="M211" s="37" t="s">
        <v>3122</v>
      </c>
      <c r="N211" s="37" t="s">
        <v>3</v>
      </c>
      <c r="O211" s="34">
        <v>47452</v>
      </c>
    </row>
    <row r="212" spans="1:15" x14ac:dyDescent="0.15">
      <c r="A212" s="3">
        <f t="shared" si="3"/>
        <v>211</v>
      </c>
      <c r="B212" s="7">
        <f>VLOOKUP(C212,区市町村番号!$B$3:$C$64,2,FALSE)</f>
        <v>12</v>
      </c>
      <c r="C212" s="8" t="str">
        <f>IF(D212="区",LEFT(L212,FIND("区",L212)),IF(D212="市",LEFT(L212,FIND("市",L212)),IF(D212="町",LEFT(L212,FIND("町",L212)),IF(D212="村",LEFT(L212,FIND("村",L212)),"エラー"))))</f>
        <v>世田谷区</v>
      </c>
      <c r="D212" s="8" t="str">
        <f>IF(AND(E212&lt;F212,E212&lt;G212,E212&lt;H212),"区",IF(AND(F212&lt;G212,F212&lt;H212),"市",IF(G212&lt;H212,"町","村")))</f>
        <v>区</v>
      </c>
      <c r="E212" s="8">
        <f>IF(COUNTIF($L212,"*区*"),FIND("区",$L212,2),100)</f>
        <v>4</v>
      </c>
      <c r="F212" s="8">
        <f>IF(COUNTIF($L212,"*市*"),FIND("市",$L212,2),100)</f>
        <v>100</v>
      </c>
      <c r="G212" s="8">
        <f>IF(COUNTIF($L212,"*町田市*"),100,IF(COUNTIF(L212,"*町*"),FIND("町",$L212),100))</f>
        <v>100</v>
      </c>
      <c r="H212" s="8">
        <f>IF(COUNTIF($L212,"*東村山*"),100,IF(COUNTIF(L212,"*武蔵村山*"),100,IF(COUNTIF(L212,"*羽村市*"),100,IF(COUNTIF(L212,"*村*"),FIND("村",$L212,2),100))))</f>
        <v>100</v>
      </c>
      <c r="I212" s="37" t="s">
        <v>1417</v>
      </c>
      <c r="J212" s="37" t="s">
        <v>1797</v>
      </c>
      <c r="K212" s="37" t="s">
        <v>449</v>
      </c>
      <c r="L212" s="37" t="s">
        <v>2189</v>
      </c>
      <c r="M212" s="37" t="s">
        <v>2547</v>
      </c>
      <c r="N212" s="37" t="s">
        <v>3</v>
      </c>
      <c r="O212" s="34">
        <v>46265</v>
      </c>
    </row>
    <row r="213" spans="1:15" x14ac:dyDescent="0.15">
      <c r="A213" s="3">
        <f t="shared" si="3"/>
        <v>212</v>
      </c>
      <c r="B213" s="7">
        <f>VLOOKUP(C213,区市町村番号!$B$3:$C$64,2,FALSE)</f>
        <v>12</v>
      </c>
      <c r="C213" s="8" t="str">
        <f>IF(D213="区",LEFT(L213,FIND("区",L213)),IF(D213="市",LEFT(L213,FIND("市",L213)),IF(D213="町",LEFT(L213,FIND("町",L213)),IF(D213="村",LEFT(L213,FIND("村",L213)),"エラー"))))</f>
        <v>世田谷区</v>
      </c>
      <c r="D213" s="8" t="str">
        <f>IF(AND(E213&lt;F213,E213&lt;G213,E213&lt;H213),"区",IF(AND(F213&lt;G213,F213&lt;H213),"市",IF(G213&lt;H213,"町","村")))</f>
        <v>区</v>
      </c>
      <c r="E213" s="8">
        <f>IF(COUNTIF($L213,"*区*"),FIND("区",$L213,2),100)</f>
        <v>4</v>
      </c>
      <c r="F213" s="8">
        <f>IF(COUNTIF($L213,"*市*"),FIND("市",$L213,2),100)</f>
        <v>100</v>
      </c>
      <c r="G213" s="8">
        <f>IF(COUNTIF($L213,"*町田市*"),100,IF(COUNTIF(L213,"*町*"),FIND("町",$L213),100))</f>
        <v>100</v>
      </c>
      <c r="H213" s="8">
        <f>IF(COUNTIF($L213,"*東村山*"),100,IF(COUNTIF(L213,"*武蔵村山*"),100,IF(COUNTIF(L213,"*羽村市*"),100,IF(COUNTIF(L213,"*村*"),FIND("村",$L213,2),100))))</f>
        <v>100</v>
      </c>
      <c r="I213" s="37" t="s">
        <v>1162</v>
      </c>
      <c r="J213" s="37" t="s">
        <v>1653</v>
      </c>
      <c r="K213" s="37" t="s">
        <v>481</v>
      </c>
      <c r="L213" s="37" t="s">
        <v>2040</v>
      </c>
      <c r="M213" s="37" t="s">
        <v>2408</v>
      </c>
      <c r="N213" s="37" t="s">
        <v>3</v>
      </c>
      <c r="O213" s="34">
        <v>46691</v>
      </c>
    </row>
    <row r="214" spans="1:15" ht="27" x14ac:dyDescent="0.15">
      <c r="A214" s="3">
        <f t="shared" si="3"/>
        <v>213</v>
      </c>
      <c r="B214" s="7">
        <f>VLOOKUP(C214,区市町村番号!$B$3:$C$64,2,FALSE)</f>
        <v>12</v>
      </c>
      <c r="C214" s="8" t="str">
        <f>IF(D214="区",LEFT(L214,FIND("区",L214)),IF(D214="市",LEFT(L214,FIND("市",L214)),IF(D214="町",LEFT(L214,FIND("町",L214)),IF(D214="村",LEFT(L214,FIND("村",L214)),"エラー"))))</f>
        <v>世田谷区</v>
      </c>
      <c r="D214" s="8" t="str">
        <f>IF(AND(E214&lt;F214,E214&lt;G214,E214&lt;H214),"区",IF(AND(F214&lt;G214,F214&lt;H214),"市",IF(G214&lt;H214,"町","村")))</f>
        <v>区</v>
      </c>
      <c r="E214" s="8">
        <f>IF(COUNTIF($L214,"*区*"),FIND("区",$L214,2),100)</f>
        <v>4</v>
      </c>
      <c r="F214" s="8">
        <f>IF(COUNTIF($L214,"*市*"),FIND("市",$L214,2),100)</f>
        <v>100</v>
      </c>
      <c r="G214" s="8">
        <f>IF(COUNTIF($L214,"*町田市*"),100,IF(COUNTIF(L214,"*町*"),FIND("町",$L214),100))</f>
        <v>100</v>
      </c>
      <c r="H214" s="8">
        <f>IF(COUNTIF($L214,"*東村山*"),100,IF(COUNTIF(L214,"*武蔵村山*"),100,IF(COUNTIF(L214,"*羽村市*"),100,IF(COUNTIF(L214,"*村*"),FIND("村",$L214,2),100))))</f>
        <v>100</v>
      </c>
      <c r="I214" s="37" t="s">
        <v>2804</v>
      </c>
      <c r="J214" s="37" t="s">
        <v>156</v>
      </c>
      <c r="K214" s="37" t="s">
        <v>480</v>
      </c>
      <c r="L214" s="37" t="s">
        <v>2776</v>
      </c>
      <c r="M214" s="37" t="s">
        <v>2864</v>
      </c>
      <c r="N214" s="37" t="s">
        <v>2865</v>
      </c>
      <c r="O214" s="34">
        <v>47118</v>
      </c>
    </row>
    <row r="215" spans="1:15" ht="27" x14ac:dyDescent="0.15">
      <c r="A215" s="3">
        <f t="shared" si="3"/>
        <v>214</v>
      </c>
      <c r="B215" s="7">
        <f>VLOOKUP(C215,区市町村番号!$B$3:$C$64,2,FALSE)</f>
        <v>12</v>
      </c>
      <c r="C215" s="8" t="str">
        <f>IF(D215="区",LEFT(L215,FIND("区",L215)),IF(D215="市",LEFT(L215,FIND("市",L215)),IF(D215="町",LEFT(L215,FIND("町",L215)),IF(D215="村",LEFT(L215,FIND("村",L215)),"エラー"))))</f>
        <v>世田谷区</v>
      </c>
      <c r="D215" s="8" t="str">
        <f>IF(AND(E215&lt;F215,E215&lt;G215,E215&lt;H215),"区",IF(AND(F215&lt;G215,F215&lt;H215),"市",IF(G215&lt;H215,"町","村")))</f>
        <v>区</v>
      </c>
      <c r="E215" s="8">
        <f>IF(COUNTIF($L215,"*区*"),FIND("区",$L215,2),100)</f>
        <v>4</v>
      </c>
      <c r="F215" s="8">
        <f>IF(COUNTIF($L215,"*市*"),FIND("市",$L215,2),100)</f>
        <v>100</v>
      </c>
      <c r="G215" s="8">
        <f>IF(COUNTIF($L215,"*町田市*"),100,IF(COUNTIF(L215,"*町*"),FIND("町",$L215),100))</f>
        <v>100</v>
      </c>
      <c r="H215" s="8">
        <f>IF(COUNTIF($L215,"*東村山*"),100,IF(COUNTIF(L215,"*武蔵村山*"),100,IF(COUNTIF(L215,"*羽村市*"),100,IF(COUNTIF(L215,"*村*"),FIND("村",$L215,2),100))))</f>
        <v>100</v>
      </c>
      <c r="I215" s="37" t="s">
        <v>1085</v>
      </c>
      <c r="J215" s="37" t="s">
        <v>273</v>
      </c>
      <c r="K215" s="37" t="s">
        <v>463</v>
      </c>
      <c r="L215" s="37" t="s">
        <v>721</v>
      </c>
      <c r="M215" s="37" t="s">
        <v>97</v>
      </c>
      <c r="N215" s="37" t="s">
        <v>732</v>
      </c>
      <c r="O215" s="34">
        <v>47634</v>
      </c>
    </row>
    <row r="216" spans="1:15" ht="27" x14ac:dyDescent="0.15">
      <c r="A216" s="3">
        <f t="shared" si="3"/>
        <v>215</v>
      </c>
      <c r="B216" s="7">
        <f>VLOOKUP(C216,区市町村番号!$B$3:$C$64,2,FALSE)</f>
        <v>12</v>
      </c>
      <c r="C216" s="8" t="str">
        <f>IF(D216="区",LEFT(L216,FIND("区",L216)),IF(D216="市",LEFT(L216,FIND("市",L216)),IF(D216="町",LEFT(L216,FIND("町",L216)),IF(D216="村",LEFT(L216,FIND("村",L216)),"エラー"))))</f>
        <v>世田谷区</v>
      </c>
      <c r="D216" s="8" t="str">
        <f>IF(AND(E216&lt;F216,E216&lt;G216,E216&lt;H216),"区",IF(AND(F216&lt;G216,F216&lt;H216),"市",IF(G216&lt;H216,"町","村")))</f>
        <v>区</v>
      </c>
      <c r="E216" s="8">
        <f>IF(COUNTIF($L216,"*区*"),FIND("区",$L216,2),100)</f>
        <v>4</v>
      </c>
      <c r="F216" s="8">
        <f>IF(COUNTIF($L216,"*市*"),FIND("市",$L216,2),100)</f>
        <v>100</v>
      </c>
      <c r="G216" s="8">
        <f>IF(COUNTIF($L216,"*町田市*"),100,IF(COUNTIF(L216,"*町*"),FIND("町",$L216),100))</f>
        <v>100</v>
      </c>
      <c r="H216" s="8">
        <f>IF(COUNTIF($L216,"*東村山*"),100,IF(COUNTIF(L216,"*武蔵村山*"),100,IF(COUNTIF(L216,"*羽村市*"),100,IF(COUNTIF(L216,"*村*"),FIND("村",$L216,2),100))))</f>
        <v>100</v>
      </c>
      <c r="I216" s="36" t="s">
        <v>1084</v>
      </c>
      <c r="J216" s="36" t="s">
        <v>273</v>
      </c>
      <c r="K216" s="36" t="s">
        <v>463</v>
      </c>
      <c r="L216" s="36" t="s">
        <v>721</v>
      </c>
      <c r="M216" s="36" t="s">
        <v>97</v>
      </c>
      <c r="N216" s="36" t="s">
        <v>732</v>
      </c>
      <c r="O216" s="34">
        <v>47634</v>
      </c>
    </row>
    <row r="217" spans="1:15" x14ac:dyDescent="0.15">
      <c r="A217" s="3">
        <f t="shared" si="3"/>
        <v>216</v>
      </c>
      <c r="B217" s="7">
        <f>VLOOKUP(C217,区市町村番号!$B$3:$C$64,2,FALSE)</f>
        <v>12</v>
      </c>
      <c r="C217" s="8" t="str">
        <f>IF(D217="区",LEFT(L217,FIND("区",L217)),IF(D217="市",LEFT(L217,FIND("市",L217)),IF(D217="町",LEFT(L217,FIND("町",L217)),IF(D217="村",LEFT(L217,FIND("村",L217)),"エラー"))))</f>
        <v>世田谷区</v>
      </c>
      <c r="D217" s="8" t="str">
        <f>IF(AND(E217&lt;F217,E217&lt;G217,E217&lt;H217),"区",IF(AND(F217&lt;G217,F217&lt;H217),"市",IF(G217&lt;H217,"町","村")))</f>
        <v>区</v>
      </c>
      <c r="E217" s="8">
        <f>IF(COUNTIF($L217,"*区*"),FIND("区",$L217,2),100)</f>
        <v>4</v>
      </c>
      <c r="F217" s="8">
        <f>IF(COUNTIF($L217,"*市*"),FIND("市",$L217,2),100)</f>
        <v>100</v>
      </c>
      <c r="G217" s="8">
        <f>IF(COUNTIF($L217,"*町田市*"),100,IF(COUNTIF(L217,"*町*"),FIND("町",$L217),100))</f>
        <v>6</v>
      </c>
      <c r="H217" s="8">
        <f>IF(COUNTIF($L217,"*東村山*"),100,IF(COUNTIF(L217,"*武蔵村山*"),100,IF(COUNTIF(L217,"*羽村市*"),100,IF(COUNTIF(L217,"*村*"),FIND("村",$L217,2),100))))</f>
        <v>100</v>
      </c>
      <c r="I217" s="37" t="s">
        <v>1055</v>
      </c>
      <c r="J217" s="37" t="s">
        <v>1581</v>
      </c>
      <c r="K217" s="37" t="s">
        <v>402</v>
      </c>
      <c r="L217" s="37" t="s">
        <v>1970</v>
      </c>
      <c r="M217" s="37" t="s">
        <v>2331</v>
      </c>
      <c r="N217" s="37" t="s">
        <v>3</v>
      </c>
      <c r="O217" s="34">
        <v>47968</v>
      </c>
    </row>
    <row r="218" spans="1:15" x14ac:dyDescent="0.15">
      <c r="A218" s="3">
        <f t="shared" si="3"/>
        <v>217</v>
      </c>
      <c r="B218" s="7">
        <f>VLOOKUP(C218,区市町村番号!$B$3:$C$64,2,FALSE)</f>
        <v>12</v>
      </c>
      <c r="C218" s="8" t="str">
        <f>IF(D218="区",LEFT(L218,FIND("区",L218)),IF(D218="市",LEFT(L218,FIND("市",L218)),IF(D218="町",LEFT(L218,FIND("町",L218)),IF(D218="村",LEFT(L218,FIND("村",L218)),"エラー"))))</f>
        <v>世田谷区</v>
      </c>
      <c r="D218" s="8" t="str">
        <f>IF(AND(E218&lt;F218,E218&lt;G218,E218&lt;H218),"区",IF(AND(F218&lt;G218,F218&lt;H218),"市",IF(G218&lt;H218,"町","村")))</f>
        <v>区</v>
      </c>
      <c r="E218" s="8">
        <f>IF(COUNTIF($L218,"*区*"),FIND("区",$L218,2),100)</f>
        <v>4</v>
      </c>
      <c r="F218" s="8">
        <f>IF(COUNTIF($L218,"*市*"),FIND("市",$L218,2),100)</f>
        <v>100</v>
      </c>
      <c r="G218" s="8">
        <f>IF(COUNTIF($L218,"*町田市*"),100,IF(COUNTIF(L218,"*町*"),FIND("町",$L218),100))</f>
        <v>6</v>
      </c>
      <c r="H218" s="8">
        <f>IF(COUNTIF($L218,"*東村山*"),100,IF(COUNTIF(L218,"*武蔵村山*"),100,IF(COUNTIF(L218,"*羽村市*"),100,IF(COUNTIF(L218,"*村*"),FIND("村",$L218,2),100))))</f>
        <v>100</v>
      </c>
      <c r="I218" s="37" t="s">
        <v>1301</v>
      </c>
      <c r="J218" s="37" t="s">
        <v>1581</v>
      </c>
      <c r="K218" s="37" t="s">
        <v>402</v>
      </c>
      <c r="L218" s="37" t="s">
        <v>1970</v>
      </c>
      <c r="M218" s="37" t="s">
        <v>2331</v>
      </c>
      <c r="N218" s="37" t="s">
        <v>11</v>
      </c>
      <c r="O218" s="34">
        <v>46721</v>
      </c>
    </row>
    <row r="219" spans="1:15" x14ac:dyDescent="0.15">
      <c r="A219" s="3">
        <f t="shared" si="3"/>
        <v>218</v>
      </c>
      <c r="B219" s="7">
        <f>VLOOKUP(C219,区市町村番号!$B$3:$C$64,2,FALSE)</f>
        <v>12</v>
      </c>
      <c r="C219" s="8" t="str">
        <f>IF(D219="区",LEFT(L219,FIND("区",L219)),IF(D219="市",LEFT(L219,FIND("市",L219)),IF(D219="町",LEFT(L219,FIND("町",L219)),IF(D219="村",LEFT(L219,FIND("村",L219)),"エラー"))))</f>
        <v>世田谷区</v>
      </c>
      <c r="D219" s="8" t="str">
        <f>IF(AND(E219&lt;F219,E219&lt;G219,E219&lt;H219),"区",IF(AND(F219&lt;G219,F219&lt;H219),"市",IF(G219&lt;H219,"町","村")))</f>
        <v>区</v>
      </c>
      <c r="E219" s="8">
        <f>IF(COUNTIF($L219,"*区*"),FIND("区",$L219,2),100)</f>
        <v>4</v>
      </c>
      <c r="F219" s="8">
        <f>IF(COUNTIF($L219,"*市*"),FIND("市",$L219,2),100)</f>
        <v>100</v>
      </c>
      <c r="G219" s="8">
        <f>IF(COUNTIF($L219,"*町田市*"),100,IF(COUNTIF(L219,"*町*"),FIND("町",$L219),100))</f>
        <v>100</v>
      </c>
      <c r="H219" s="8">
        <f>IF(COUNTIF($L219,"*東村山*"),100,IF(COUNTIF(L219,"*武蔵村山*"),100,IF(COUNTIF(L219,"*羽村市*"),100,IF(COUNTIF(L219,"*村*"),FIND("村",$L219,2),100))))</f>
        <v>100</v>
      </c>
      <c r="I219" s="37" t="s">
        <v>953</v>
      </c>
      <c r="J219" s="37" t="s">
        <v>1523</v>
      </c>
      <c r="K219" s="37" t="s">
        <v>510</v>
      </c>
      <c r="L219" s="37" t="s">
        <v>1913</v>
      </c>
      <c r="M219" s="37" t="s">
        <v>2269</v>
      </c>
      <c r="N219" s="37" t="s">
        <v>3</v>
      </c>
      <c r="O219" s="34">
        <v>45930</v>
      </c>
    </row>
    <row r="220" spans="1:15" x14ac:dyDescent="0.15">
      <c r="A220" s="3">
        <f t="shared" si="3"/>
        <v>219</v>
      </c>
      <c r="B220" s="7">
        <f>VLOOKUP(C220,区市町村番号!$B$3:$C$64,2,FALSE)</f>
        <v>12</v>
      </c>
      <c r="C220" s="8" t="str">
        <f>IF(D220="区",LEFT(L220,FIND("区",L220)),IF(D220="市",LEFT(L220,FIND("市",L220)),IF(D220="町",LEFT(L220,FIND("町",L220)),IF(D220="村",LEFT(L220,FIND("村",L220)),"エラー"))))</f>
        <v>世田谷区</v>
      </c>
      <c r="D220" s="8" t="str">
        <f>IF(AND(E220&lt;F220,E220&lt;G220,E220&lt;H220),"区",IF(AND(F220&lt;G220,F220&lt;H220),"市",IF(G220&lt;H220,"町","村")))</f>
        <v>区</v>
      </c>
      <c r="E220" s="8">
        <f>IF(COUNTIF($L220,"*区*"),FIND("区",$L220,2),100)</f>
        <v>4</v>
      </c>
      <c r="F220" s="8">
        <f>IF(COUNTIF($L220,"*市*"),FIND("市",$L220,2),100)</f>
        <v>100</v>
      </c>
      <c r="G220" s="8">
        <f>IF(COUNTIF($L220,"*町田市*"),100,IF(COUNTIF(L220,"*町*"),FIND("町",$L220),100))</f>
        <v>100</v>
      </c>
      <c r="H220" s="8">
        <f>IF(COUNTIF($L220,"*東村山*"),100,IF(COUNTIF(L220,"*武蔵村山*"),100,IF(COUNTIF(L220,"*羽村市*"),100,IF(COUNTIF(L220,"*村*"),FIND("村",$L220,2),100))))</f>
        <v>100</v>
      </c>
      <c r="I220" s="37" t="s">
        <v>1207</v>
      </c>
      <c r="J220" s="37" t="s">
        <v>1688</v>
      </c>
      <c r="K220" s="37" t="s">
        <v>416</v>
      </c>
      <c r="L220" s="37" t="s">
        <v>2074</v>
      </c>
      <c r="M220" s="37" t="s">
        <v>2442</v>
      </c>
      <c r="N220" s="37" t="s">
        <v>3</v>
      </c>
      <c r="O220" s="34">
        <v>45961</v>
      </c>
    </row>
    <row r="221" spans="1:15" x14ac:dyDescent="0.15">
      <c r="A221" s="3">
        <f t="shared" si="3"/>
        <v>220</v>
      </c>
      <c r="B221" s="7">
        <f>VLOOKUP(C221,区市町村番号!$B$3:$C$64,2,FALSE)</f>
        <v>12</v>
      </c>
      <c r="C221" s="8" t="str">
        <f>IF(D221="区",LEFT(L221,FIND("区",L221)),IF(D221="市",LEFT(L221,FIND("市",L221)),IF(D221="町",LEFT(L221,FIND("町",L221)),IF(D221="村",LEFT(L221,FIND("村",L221)),"エラー"))))</f>
        <v>世田谷区</v>
      </c>
      <c r="D221" s="8" t="str">
        <f>IF(AND(E221&lt;F221,E221&lt;G221,E221&lt;H221),"区",IF(AND(F221&lt;G221,F221&lt;H221),"市",IF(G221&lt;H221,"町","村")))</f>
        <v>区</v>
      </c>
      <c r="E221" s="8">
        <f>IF(COUNTIF($L221,"*区*"),FIND("区",$L221,2),100)</f>
        <v>4</v>
      </c>
      <c r="F221" s="8">
        <f>IF(COUNTIF($L221,"*市*"),FIND("市",$L221,2),100)</f>
        <v>100</v>
      </c>
      <c r="G221" s="8">
        <f>IF(COUNTIF($L221,"*町田市*"),100,IF(COUNTIF(L221,"*町*"),FIND("町",$L221),100))</f>
        <v>100</v>
      </c>
      <c r="H221" s="8">
        <f>IF(COUNTIF($L221,"*東村山*"),100,IF(COUNTIF(L221,"*武蔵村山*"),100,IF(COUNTIF(L221,"*羽村市*"),100,IF(COUNTIF(L221,"*村*"),FIND("村",$L221,2),100))))</f>
        <v>100</v>
      </c>
      <c r="I221" s="37" t="s">
        <v>1357</v>
      </c>
      <c r="J221" s="37" t="s">
        <v>1596</v>
      </c>
      <c r="K221" s="37" t="s">
        <v>413</v>
      </c>
      <c r="L221" s="37" t="s">
        <v>3355</v>
      </c>
      <c r="M221" s="37" t="s">
        <v>2347</v>
      </c>
      <c r="N221" s="37" t="s">
        <v>146</v>
      </c>
      <c r="O221" s="34">
        <v>47542</v>
      </c>
    </row>
    <row r="222" spans="1:15" x14ac:dyDescent="0.15">
      <c r="A222" s="3">
        <f t="shared" si="3"/>
        <v>221</v>
      </c>
      <c r="B222" s="7">
        <f>VLOOKUP(C222,区市町村番号!$B$3:$C$64,2,FALSE)</f>
        <v>12</v>
      </c>
      <c r="C222" s="8" t="str">
        <f>IF(D222="区",LEFT(L222,FIND("区",L222)),IF(D222="市",LEFT(L222,FIND("市",L222)),IF(D222="町",LEFT(L222,FIND("町",L222)),IF(D222="村",LEFT(L222,FIND("村",L222)),"エラー"))))</f>
        <v>世田谷区</v>
      </c>
      <c r="D222" s="8" t="str">
        <f>IF(AND(E222&lt;F222,E222&lt;G222,E222&lt;H222),"区",IF(AND(F222&lt;G222,F222&lt;H222),"市",IF(G222&lt;H222,"町","村")))</f>
        <v>区</v>
      </c>
      <c r="E222" s="8">
        <f>IF(COUNTIF($L222,"*区*"),FIND("区",$L222,2),100)</f>
        <v>4</v>
      </c>
      <c r="F222" s="8">
        <f>IF(COUNTIF($L222,"*市*"),FIND("市",$L222,2),100)</f>
        <v>100</v>
      </c>
      <c r="G222" s="8">
        <f>IF(COUNTIF($L222,"*町田市*"),100,IF(COUNTIF(L222,"*町*"),FIND("町",$L222),100))</f>
        <v>100</v>
      </c>
      <c r="H222" s="8">
        <f>IF(COUNTIF($L222,"*東村山*"),100,IF(COUNTIF(L222,"*武蔵村山*"),100,IF(COUNTIF(L222,"*羽村市*"),100,IF(COUNTIF(L222,"*村*"),FIND("村",$L222,2),100))))</f>
        <v>100</v>
      </c>
      <c r="I222" s="37" t="s">
        <v>1077</v>
      </c>
      <c r="J222" s="37" t="s">
        <v>1596</v>
      </c>
      <c r="K222" s="37" t="s">
        <v>413</v>
      </c>
      <c r="L222" s="37" t="s">
        <v>3355</v>
      </c>
      <c r="M222" s="37" t="s">
        <v>2347</v>
      </c>
      <c r="N222" s="37" t="s">
        <v>3</v>
      </c>
      <c r="O222" s="34">
        <v>47999</v>
      </c>
    </row>
    <row r="223" spans="1:15" x14ac:dyDescent="0.15">
      <c r="A223" s="3">
        <f t="shared" si="3"/>
        <v>222</v>
      </c>
      <c r="B223" s="7">
        <f>VLOOKUP(C223,区市町村番号!$B$3:$C$64,2,FALSE)</f>
        <v>12</v>
      </c>
      <c r="C223" s="8" t="str">
        <f>IF(D223="区",LEFT(L223,FIND("区",L223)),IF(D223="市",LEFT(L223,FIND("市",L223)),IF(D223="町",LEFT(L223,FIND("町",L223)),IF(D223="村",LEFT(L223,FIND("村",L223)),"エラー"))))</f>
        <v>世田谷区</v>
      </c>
      <c r="D223" s="8" t="str">
        <f>IF(AND(E223&lt;F223,E223&lt;G223,E223&lt;H223),"区",IF(AND(F223&lt;G223,F223&lt;H223),"市",IF(G223&lt;H223,"町","村")))</f>
        <v>区</v>
      </c>
      <c r="E223" s="8">
        <f>IF(COUNTIF($L223,"*区*"),FIND("区",$L223,2),100)</f>
        <v>4</v>
      </c>
      <c r="F223" s="8">
        <f>IF(COUNTIF($L223,"*市*"),FIND("市",$L223,2),100)</f>
        <v>100</v>
      </c>
      <c r="G223" s="8">
        <f>IF(COUNTIF($L223,"*町田市*"),100,IF(COUNTIF(L223,"*町*"),FIND("町",$L223),100))</f>
        <v>100</v>
      </c>
      <c r="H223" s="8">
        <f>IF(COUNTIF($L223,"*東村山*"),100,IF(COUNTIF(L223,"*武蔵村山*"),100,IF(COUNTIF(L223,"*羽村市*"),100,IF(COUNTIF(L223,"*村*"),FIND("村",$L223,2),100))))</f>
        <v>100</v>
      </c>
      <c r="I223" s="37" t="s">
        <v>1358</v>
      </c>
      <c r="J223" s="37" t="s">
        <v>1596</v>
      </c>
      <c r="K223" s="37" t="s">
        <v>413</v>
      </c>
      <c r="L223" s="37" t="s">
        <v>1984</v>
      </c>
      <c r="M223" s="37" t="s">
        <v>2347</v>
      </c>
      <c r="N223" s="37" t="s">
        <v>3</v>
      </c>
      <c r="O223" s="34">
        <v>47542</v>
      </c>
    </row>
    <row r="224" spans="1:15" x14ac:dyDescent="0.15">
      <c r="A224" s="3">
        <f t="shared" si="3"/>
        <v>223</v>
      </c>
      <c r="B224" s="7">
        <f>VLOOKUP(C224,区市町村番号!$B$3:$C$64,2,FALSE)</f>
        <v>12</v>
      </c>
      <c r="C224" s="8" t="str">
        <f>IF(D224="区",LEFT(L224,FIND("区",L224)),IF(D224="市",LEFT(L224,FIND("市",L224)),IF(D224="町",LEFT(L224,FIND("町",L224)),IF(D224="村",LEFT(L224,FIND("村",L224)),"エラー"))))</f>
        <v>世田谷区</v>
      </c>
      <c r="D224" s="8" t="str">
        <f>IF(AND(E224&lt;F224,E224&lt;G224,E224&lt;H224),"区",IF(AND(F224&lt;G224,F224&lt;H224),"市",IF(G224&lt;H224,"町","村")))</f>
        <v>区</v>
      </c>
      <c r="E224" s="8">
        <f>IF(COUNTIF($L224,"*区*"),FIND("区",$L224,2),100)</f>
        <v>4</v>
      </c>
      <c r="F224" s="8">
        <f>IF(COUNTIF($L224,"*市*"),FIND("市",$L224,2),100)</f>
        <v>100</v>
      </c>
      <c r="G224" s="8">
        <f>IF(COUNTIF($L224,"*町田市*"),100,IF(COUNTIF(L224,"*町*"),FIND("町",$L224),100))</f>
        <v>100</v>
      </c>
      <c r="H224" s="8">
        <f>IF(COUNTIF($L224,"*東村山*"),100,IF(COUNTIF(L224,"*武蔵村山*"),100,IF(COUNTIF(L224,"*羽村市*"),100,IF(COUNTIF(L224,"*村*"),FIND("村",$L224,2),100))))</f>
        <v>100</v>
      </c>
      <c r="I224" s="37" t="s">
        <v>1307</v>
      </c>
      <c r="J224" s="37" t="s">
        <v>277</v>
      </c>
      <c r="K224" s="37" t="s">
        <v>480</v>
      </c>
      <c r="L224" s="37" t="s">
        <v>334</v>
      </c>
      <c r="M224" s="37" t="s">
        <v>98</v>
      </c>
      <c r="N224" s="37" t="s">
        <v>3</v>
      </c>
      <c r="O224" s="34">
        <v>46843</v>
      </c>
    </row>
    <row r="225" spans="1:15" x14ac:dyDescent="0.15">
      <c r="A225" s="3">
        <f t="shared" si="3"/>
        <v>224</v>
      </c>
      <c r="B225" s="7">
        <f>VLOOKUP(C225,区市町村番号!$B$3:$C$64,2,FALSE)</f>
        <v>12</v>
      </c>
      <c r="C225" s="8" t="str">
        <f>IF(D225="区",LEFT(L225,FIND("区",L225)),IF(D225="市",LEFT(L225,FIND("市",L225)),IF(D225="町",LEFT(L225,FIND("町",L225)),IF(D225="村",LEFT(L225,FIND("村",L225)),"エラー"))))</f>
        <v>世田谷区</v>
      </c>
      <c r="D225" s="8" t="str">
        <f>IF(AND(E225&lt;F225,E225&lt;G225,E225&lt;H225),"区",IF(AND(F225&lt;G225,F225&lt;H225),"市",IF(G225&lt;H225,"町","村")))</f>
        <v>区</v>
      </c>
      <c r="E225" s="8">
        <f>IF(COUNTIF($L225,"*区*"),FIND("区",$L225,2),100)</f>
        <v>4</v>
      </c>
      <c r="F225" s="8">
        <f>IF(COUNTIF($L225,"*市*"),FIND("市",$L225,2),100)</f>
        <v>100</v>
      </c>
      <c r="G225" s="8">
        <f>IF(COUNTIF($L225,"*町田市*"),100,IF(COUNTIF(L225,"*町*"),FIND("町",$L225),100))</f>
        <v>100</v>
      </c>
      <c r="H225" s="8">
        <f>IF(COUNTIF($L225,"*東村山*"),100,IF(COUNTIF(L225,"*武蔵村山*"),100,IF(COUNTIF(L225,"*羽村市*"),100,IF(COUNTIF(L225,"*村*"),FIND("村",$L225,2),100))))</f>
        <v>100</v>
      </c>
      <c r="I225" s="37" t="s">
        <v>876</v>
      </c>
      <c r="J225" s="37" t="s">
        <v>253</v>
      </c>
      <c r="K225" s="37" t="s">
        <v>411</v>
      </c>
      <c r="L225" s="37" t="s">
        <v>311</v>
      </c>
      <c r="M225" s="37" t="s">
        <v>96</v>
      </c>
      <c r="N225" s="37" t="s">
        <v>836</v>
      </c>
      <c r="O225" s="34">
        <v>47542</v>
      </c>
    </row>
    <row r="226" spans="1:15" x14ac:dyDescent="0.15">
      <c r="A226" s="3">
        <f t="shared" si="3"/>
        <v>225</v>
      </c>
      <c r="B226" s="7">
        <f>VLOOKUP(C226,区市町村番号!$B$3:$C$64,2,FALSE)</f>
        <v>12</v>
      </c>
      <c r="C226" s="8" t="str">
        <f>IF(D226="区",LEFT(L226,FIND("区",L226)),IF(D226="市",LEFT(L226,FIND("市",L226)),IF(D226="町",LEFT(L226,FIND("町",L226)),IF(D226="村",LEFT(L226,FIND("村",L226)),"エラー"))))</f>
        <v>世田谷区</v>
      </c>
      <c r="D226" s="8" t="str">
        <f>IF(AND(E226&lt;F226,E226&lt;G226,E226&lt;H226),"区",IF(AND(F226&lt;G226,F226&lt;H226),"市",IF(G226&lt;H226,"町","村")))</f>
        <v>区</v>
      </c>
      <c r="E226" s="8">
        <f>IF(COUNTIF($L226,"*区*"),FIND("区",$L226,2),100)</f>
        <v>4</v>
      </c>
      <c r="F226" s="8">
        <f>IF(COUNTIF($L226,"*市*"),FIND("市",$L226,2),100)</f>
        <v>100</v>
      </c>
      <c r="G226" s="8">
        <f>IF(COUNTIF($L226,"*町田市*"),100,IF(COUNTIF(L226,"*町*"),FIND("町",$L226),100))</f>
        <v>100</v>
      </c>
      <c r="H226" s="8">
        <f>IF(COUNTIF($L226,"*東村山*"),100,IF(COUNTIF(L226,"*武蔵村山*"),100,IF(COUNTIF(L226,"*羽村市*"),100,IF(COUNTIF(L226,"*村*"),FIND("村",$L226,2),100))))</f>
        <v>100</v>
      </c>
      <c r="I226" s="37" t="s">
        <v>3276</v>
      </c>
      <c r="J226" s="37" t="s">
        <v>3500</v>
      </c>
      <c r="K226" s="37" t="s">
        <v>505</v>
      </c>
      <c r="L226" s="37" t="s">
        <v>3501</v>
      </c>
      <c r="M226" s="37" t="s">
        <v>3502</v>
      </c>
      <c r="N226" s="37" t="s">
        <v>361</v>
      </c>
      <c r="O226" s="34">
        <v>47573</v>
      </c>
    </row>
    <row r="227" spans="1:15" x14ac:dyDescent="0.15">
      <c r="A227" s="3">
        <f t="shared" si="3"/>
        <v>226</v>
      </c>
      <c r="B227" s="7">
        <f>VLOOKUP(C227,区市町村番号!$B$3:$C$64,2,FALSE)</f>
        <v>12</v>
      </c>
      <c r="C227" s="8" t="str">
        <f>IF(D227="区",LEFT(L227,FIND("区",L227)),IF(D227="市",LEFT(L227,FIND("市",L227)),IF(D227="町",LEFT(L227,FIND("町",L227)),IF(D227="村",LEFT(L227,FIND("村",L227)),"エラー"))))</f>
        <v>世田谷区</v>
      </c>
      <c r="D227" s="8" t="str">
        <f>IF(AND(E227&lt;F227,E227&lt;G227,E227&lt;H227),"区",IF(AND(F227&lt;G227,F227&lt;H227),"市",IF(G227&lt;H227,"町","村")))</f>
        <v>区</v>
      </c>
      <c r="E227" s="8">
        <f>IF(COUNTIF($L227,"*区*"),FIND("区",$L227,2),100)</f>
        <v>4</v>
      </c>
      <c r="F227" s="8">
        <f>IF(COUNTIF($L227,"*市*"),FIND("市",$L227,2),100)</f>
        <v>100</v>
      </c>
      <c r="G227" s="8">
        <f>IF(COUNTIF($L227,"*町田市*"),100,IF(COUNTIF(L227,"*町*"),FIND("町",$L227),100))</f>
        <v>100</v>
      </c>
      <c r="H227" s="8">
        <f>IF(COUNTIF($L227,"*東村山*"),100,IF(COUNTIF(L227,"*武蔵村山*"),100,IF(COUNTIF(L227,"*羽村市*"),100,IF(COUNTIF(L227,"*村*"),FIND("村",$L227,2),100))))</f>
        <v>100</v>
      </c>
      <c r="I227" s="37" t="s">
        <v>1401</v>
      </c>
      <c r="J227" s="37" t="s">
        <v>1781</v>
      </c>
      <c r="K227" s="37" t="s">
        <v>479</v>
      </c>
      <c r="L227" s="37" t="s">
        <v>2172</v>
      </c>
      <c r="M227" s="37" t="s">
        <v>2532</v>
      </c>
      <c r="N227" s="37" t="s">
        <v>3</v>
      </c>
      <c r="O227" s="34">
        <v>46173</v>
      </c>
    </row>
    <row r="228" spans="1:15" x14ac:dyDescent="0.15">
      <c r="A228" s="3">
        <f t="shared" si="3"/>
        <v>227</v>
      </c>
      <c r="B228" s="7">
        <f>VLOOKUP(C228,区市町村番号!$B$3:$C$64,2,FALSE)</f>
        <v>12</v>
      </c>
      <c r="C228" s="8" t="str">
        <f>IF(D228="区",LEFT(L228,FIND("区",L228)),IF(D228="市",LEFT(L228,FIND("市",L228)),IF(D228="町",LEFT(L228,FIND("町",L228)),IF(D228="村",LEFT(L228,FIND("村",L228)),"エラー"))))</f>
        <v>世田谷区</v>
      </c>
      <c r="D228" s="8" t="str">
        <f>IF(AND(E228&lt;F228,E228&lt;G228,E228&lt;H228),"区",IF(AND(F228&lt;G228,F228&lt;H228),"市",IF(G228&lt;H228,"町","村")))</f>
        <v>区</v>
      </c>
      <c r="E228" s="8">
        <f>IF(COUNTIF($L228,"*区*"),FIND("区",$L228,2),100)</f>
        <v>4</v>
      </c>
      <c r="F228" s="8">
        <f>IF(COUNTIF($L228,"*市*"),FIND("市",$L228,2),100)</f>
        <v>100</v>
      </c>
      <c r="G228" s="8">
        <f>IF(COUNTIF($L228,"*町田市*"),100,IF(COUNTIF(L228,"*町*"),FIND("町",$L228),100))</f>
        <v>100</v>
      </c>
      <c r="H228" s="8">
        <f>IF(COUNTIF($L228,"*東村山*"),100,IF(COUNTIF(L228,"*武蔵村山*"),100,IF(COUNTIF(L228,"*羽村市*"),100,IF(COUNTIF(L228,"*村*"),FIND("村",$L228,2),100))))</f>
        <v>100</v>
      </c>
      <c r="I228" s="37" t="s">
        <v>2646</v>
      </c>
      <c r="J228" s="37" t="s">
        <v>2703</v>
      </c>
      <c r="K228" s="37" t="s">
        <v>411</v>
      </c>
      <c r="L228" s="37" t="s">
        <v>2665</v>
      </c>
      <c r="M228" s="37" t="s">
        <v>2666</v>
      </c>
      <c r="N228" s="37" t="s">
        <v>28</v>
      </c>
      <c r="O228" s="34">
        <v>46843</v>
      </c>
    </row>
    <row r="229" spans="1:15" x14ac:dyDescent="0.15">
      <c r="A229" s="3">
        <f t="shared" si="3"/>
        <v>228</v>
      </c>
      <c r="B229" s="7">
        <f>VLOOKUP(C229,区市町村番号!$B$3:$C$64,2,FALSE)</f>
        <v>12</v>
      </c>
      <c r="C229" s="8" t="str">
        <f>IF(D229="区",LEFT(L229,FIND("区",L229)),IF(D229="市",LEFT(L229,FIND("市",L229)),IF(D229="町",LEFT(L229,FIND("町",L229)),IF(D229="村",LEFT(L229,FIND("村",L229)),"エラー"))))</f>
        <v>世田谷区</v>
      </c>
      <c r="D229" s="8" t="str">
        <f>IF(AND(E229&lt;F229,E229&lt;G229,E229&lt;H229),"区",IF(AND(F229&lt;G229,F229&lt;H229),"市",IF(G229&lt;H229,"町","村")))</f>
        <v>区</v>
      </c>
      <c r="E229" s="8">
        <f>IF(COUNTIF($L229,"*区*"),FIND("区",$L229,2),100)</f>
        <v>4</v>
      </c>
      <c r="F229" s="8">
        <f>IF(COUNTIF($L229,"*市*"),FIND("市",$L229,2),100)</f>
        <v>100</v>
      </c>
      <c r="G229" s="8">
        <f>IF(COUNTIF($L229,"*町田市*"),100,IF(COUNTIF(L229,"*町*"),FIND("町",$L229),100))</f>
        <v>100</v>
      </c>
      <c r="H229" s="8">
        <f>IF(COUNTIF($L229,"*東村山*"),100,IF(COUNTIF(L229,"*武蔵村山*"),100,IF(COUNTIF(L229,"*羽村市*"),100,IF(COUNTIF(L229,"*村*"),FIND("村",$L229,2),100))))</f>
        <v>100</v>
      </c>
      <c r="I229" s="36" t="s">
        <v>1083</v>
      </c>
      <c r="J229" s="36" t="s">
        <v>1598</v>
      </c>
      <c r="K229" s="36" t="s">
        <v>508</v>
      </c>
      <c r="L229" s="36" t="s">
        <v>1987</v>
      </c>
      <c r="M229" s="36" t="s">
        <v>2350</v>
      </c>
      <c r="N229" s="36" t="s">
        <v>17</v>
      </c>
      <c r="O229" s="34">
        <v>47634</v>
      </c>
    </row>
    <row r="230" spans="1:15" x14ac:dyDescent="0.15">
      <c r="A230" s="3">
        <f t="shared" si="3"/>
        <v>229</v>
      </c>
      <c r="B230" s="7">
        <f>VLOOKUP(C230,区市町村番号!$B$3:$C$64,2,FALSE)</f>
        <v>12</v>
      </c>
      <c r="C230" s="8" t="str">
        <f>IF(D230="区",LEFT(L230,FIND("区",L230)),IF(D230="市",LEFT(L230,FIND("市",L230)),IF(D230="町",LEFT(L230,FIND("町",L230)),IF(D230="村",LEFT(L230,FIND("村",L230)),"エラー"))))</f>
        <v>世田谷区</v>
      </c>
      <c r="D230" s="8" t="str">
        <f>IF(AND(E230&lt;F230,E230&lt;G230,E230&lt;H230),"区",IF(AND(F230&lt;G230,F230&lt;H230),"市",IF(G230&lt;H230,"町","村")))</f>
        <v>区</v>
      </c>
      <c r="E230" s="8">
        <f>IF(COUNTIF($L230,"*区*"),FIND("区",$L230,2),100)</f>
        <v>4</v>
      </c>
      <c r="F230" s="8">
        <f>IF(COUNTIF($L230,"*市*"),FIND("市",$L230,2),100)</f>
        <v>100</v>
      </c>
      <c r="G230" s="8">
        <f>IF(COUNTIF($L230,"*町田市*"),100,IF(COUNTIF(L230,"*町*"),FIND("町",$L230),100))</f>
        <v>100</v>
      </c>
      <c r="H230" s="8">
        <f>IF(COUNTIF($L230,"*東村山*"),100,IF(COUNTIF(L230,"*武蔵村山*"),100,IF(COUNTIF(L230,"*羽村市*"),100,IF(COUNTIF(L230,"*村*"),FIND("村",$L230,2),100))))</f>
        <v>100</v>
      </c>
      <c r="I230" s="37" t="s">
        <v>1018</v>
      </c>
      <c r="J230" s="37" t="s">
        <v>1562</v>
      </c>
      <c r="K230" s="37" t="s">
        <v>677</v>
      </c>
      <c r="L230" s="37" t="s">
        <v>1955</v>
      </c>
      <c r="M230" s="37" t="s">
        <v>2312</v>
      </c>
      <c r="N230" s="37" t="s">
        <v>3</v>
      </c>
      <c r="O230" s="34">
        <v>47603</v>
      </c>
    </row>
    <row r="231" spans="1:15" x14ac:dyDescent="0.15">
      <c r="A231" s="3">
        <f t="shared" si="3"/>
        <v>230</v>
      </c>
      <c r="B231" s="7">
        <f>VLOOKUP(C231,区市町村番号!$B$3:$C$64,2,FALSE)</f>
        <v>12</v>
      </c>
      <c r="C231" s="8" t="str">
        <f>IF(D231="区",LEFT(L231,FIND("区",L231)),IF(D231="市",LEFT(L231,FIND("市",L231)),IF(D231="町",LEFT(L231,FIND("町",L231)),IF(D231="村",LEFT(L231,FIND("村",L231)),"エラー"))))</f>
        <v>世田谷区</v>
      </c>
      <c r="D231" s="8" t="str">
        <f>IF(AND(E231&lt;F231,E231&lt;G231,E231&lt;H231),"区",IF(AND(F231&lt;G231,F231&lt;H231),"市",IF(G231&lt;H231,"町","村")))</f>
        <v>区</v>
      </c>
      <c r="E231" s="8">
        <f>IF(COUNTIF($L231,"*区*"),FIND("区",$L231,2),100)</f>
        <v>4</v>
      </c>
      <c r="F231" s="8">
        <f>IF(COUNTIF($L231,"*市*"),FIND("市",$L231,2),100)</f>
        <v>100</v>
      </c>
      <c r="G231" s="8">
        <f>IF(COUNTIF($L231,"*町田市*"),100,IF(COUNTIF(L231,"*町*"),FIND("町",$L231),100))</f>
        <v>100</v>
      </c>
      <c r="H231" s="8">
        <f>IF(COUNTIF($L231,"*東村山*"),100,IF(COUNTIF(L231,"*武蔵村山*"),100,IF(COUNTIF(L231,"*羽村市*"),100,IF(COUNTIF(L231,"*村*"),FIND("村",$L231,2),100))))</f>
        <v>100</v>
      </c>
      <c r="I231" s="37" t="s">
        <v>1019</v>
      </c>
      <c r="J231" s="37" t="s">
        <v>1562</v>
      </c>
      <c r="K231" s="37" t="s">
        <v>677</v>
      </c>
      <c r="L231" s="37" t="s">
        <v>1955</v>
      </c>
      <c r="M231" s="37" t="s">
        <v>2312</v>
      </c>
      <c r="N231" s="37" t="s">
        <v>3</v>
      </c>
      <c r="O231" s="34">
        <v>47603</v>
      </c>
    </row>
    <row r="232" spans="1:15" x14ac:dyDescent="0.15">
      <c r="A232" s="3">
        <f t="shared" si="3"/>
        <v>231</v>
      </c>
      <c r="B232" s="7">
        <f>VLOOKUP(C232,区市町村番号!$B$3:$C$64,2,FALSE)</f>
        <v>12</v>
      </c>
      <c r="C232" s="8" t="str">
        <f>IF(D232="区",LEFT(L232,FIND("区",L232)),IF(D232="市",LEFT(L232,FIND("市",L232)),IF(D232="町",LEFT(L232,FIND("町",L232)),IF(D232="村",LEFT(L232,FIND("村",L232)),"エラー"))))</f>
        <v>世田谷区</v>
      </c>
      <c r="D232" s="8" t="str">
        <f>IF(AND(E232&lt;F232,E232&lt;G232,E232&lt;H232),"区",IF(AND(F232&lt;G232,F232&lt;H232),"市",IF(G232&lt;H232,"町","村")))</f>
        <v>区</v>
      </c>
      <c r="E232" s="8">
        <f>IF(COUNTIF($L232,"*区*"),FIND("区",$L232,2),100)</f>
        <v>4</v>
      </c>
      <c r="F232" s="8">
        <f>IF(COUNTIF($L232,"*市*"),FIND("市",$L232,2),100)</f>
        <v>100</v>
      </c>
      <c r="G232" s="8">
        <f>IF(COUNTIF($L232,"*町田市*"),100,IF(COUNTIF(L232,"*町*"),FIND("町",$L232),100))</f>
        <v>100</v>
      </c>
      <c r="H232" s="8">
        <f>IF(COUNTIF($L232,"*東村山*"),100,IF(COUNTIF(L232,"*武蔵村山*"),100,IF(COUNTIF(L232,"*羽村市*"),100,IF(COUNTIF(L232,"*村*"),FIND("村",$L232,2),100))))</f>
        <v>100</v>
      </c>
      <c r="I232" s="37" t="s">
        <v>3007</v>
      </c>
      <c r="J232" s="37" t="s">
        <v>3032</v>
      </c>
      <c r="K232" s="37" t="s">
        <v>480</v>
      </c>
      <c r="L232" s="37" t="s">
        <v>3033</v>
      </c>
      <c r="M232" s="37" t="s">
        <v>3034</v>
      </c>
      <c r="N232" s="37" t="s">
        <v>3</v>
      </c>
      <c r="O232" s="34">
        <v>47452</v>
      </c>
    </row>
    <row r="233" spans="1:15" x14ac:dyDescent="0.15">
      <c r="A233" s="3">
        <f t="shared" si="3"/>
        <v>232</v>
      </c>
      <c r="B233" s="7">
        <f>VLOOKUP(C233,区市町村番号!$B$3:$C$64,2,FALSE)</f>
        <v>12</v>
      </c>
      <c r="C233" s="8" t="str">
        <f>IF(D233="区",LEFT(L233,FIND("区",L233)),IF(D233="市",LEFT(L233,FIND("市",L233)),IF(D233="町",LEFT(L233,FIND("町",L233)),IF(D233="村",LEFT(L233,FIND("村",L233)),"エラー"))))</f>
        <v>世田谷区</v>
      </c>
      <c r="D233" s="8" t="str">
        <f>IF(AND(E233&lt;F233,E233&lt;G233,E233&lt;H233),"区",IF(AND(F233&lt;G233,F233&lt;H233),"市",IF(G233&lt;H233,"町","村")))</f>
        <v>区</v>
      </c>
      <c r="E233" s="8">
        <f>IF(COUNTIF($L233,"*区*"),FIND("区",$L233,2),100)</f>
        <v>4</v>
      </c>
      <c r="F233" s="8">
        <f>IF(COUNTIF($L233,"*市*"),FIND("市",$L233,2),100)</f>
        <v>100</v>
      </c>
      <c r="G233" s="8">
        <f>IF(COUNTIF($L233,"*町田市*"),100,IF(COUNTIF(L233,"*町*"),FIND("町",$L233),100))</f>
        <v>100</v>
      </c>
      <c r="H233" s="8">
        <f>IF(COUNTIF($L233,"*東村山*"),100,IF(COUNTIF(L233,"*武蔵村山*"),100,IF(COUNTIF(L233,"*羽村市*"),100,IF(COUNTIF(L233,"*村*"),FIND("村",$L233,2),100))))</f>
        <v>100</v>
      </c>
      <c r="I233" s="37" t="s">
        <v>3269</v>
      </c>
      <c r="J233" s="37" t="s">
        <v>3479</v>
      </c>
      <c r="K233" s="37" t="s">
        <v>3480</v>
      </c>
      <c r="L233" s="37" t="s">
        <v>3481</v>
      </c>
      <c r="M233" s="37" t="s">
        <v>3482</v>
      </c>
      <c r="N233" s="37" t="s">
        <v>3</v>
      </c>
      <c r="O233" s="34">
        <v>47634</v>
      </c>
    </row>
    <row r="234" spans="1:15" x14ac:dyDescent="0.15">
      <c r="A234" s="3">
        <f t="shared" si="3"/>
        <v>233</v>
      </c>
      <c r="B234" s="7">
        <f>VLOOKUP(C234,区市町村番号!$B$3:$C$64,2,FALSE)</f>
        <v>12</v>
      </c>
      <c r="C234" s="8" t="str">
        <f>IF(D234="区",LEFT(L234,FIND("区",L234)),IF(D234="市",LEFT(L234,FIND("市",L234)),IF(D234="町",LEFT(L234,FIND("町",L234)),IF(D234="村",LEFT(L234,FIND("村",L234)),"エラー"))))</f>
        <v>世田谷区</v>
      </c>
      <c r="D234" s="8" t="str">
        <f>IF(AND(E234&lt;F234,E234&lt;G234,E234&lt;H234),"区",IF(AND(F234&lt;G234,F234&lt;H234),"市",IF(G234&lt;H234,"町","村")))</f>
        <v>区</v>
      </c>
      <c r="E234" s="8">
        <f>IF(COUNTIF($L234,"*区*"),FIND("区",$L234,2),100)</f>
        <v>4</v>
      </c>
      <c r="F234" s="8">
        <f>IF(COUNTIF($L234,"*市*"),FIND("市",$L234,2),100)</f>
        <v>100</v>
      </c>
      <c r="G234" s="8">
        <f>IF(COUNTIF($L234,"*町田市*"),100,IF(COUNTIF(L234,"*町*"),FIND("町",$L234),100))</f>
        <v>6</v>
      </c>
      <c r="H234" s="8">
        <f>IF(COUNTIF($L234,"*東村山*"),100,IF(COUNTIF(L234,"*武蔵村山*"),100,IF(COUNTIF(L234,"*羽村市*"),100,IF(COUNTIF(L234,"*村*"),FIND("村",$L234,2),100))))</f>
        <v>100</v>
      </c>
      <c r="I234" s="37" t="s">
        <v>1185</v>
      </c>
      <c r="J234" s="37" t="s">
        <v>55</v>
      </c>
      <c r="K234" s="37" t="s">
        <v>402</v>
      </c>
      <c r="L234" s="37" t="s">
        <v>720</v>
      </c>
      <c r="M234" s="37" t="s">
        <v>95</v>
      </c>
      <c r="N234" s="37" t="s">
        <v>2</v>
      </c>
      <c r="O234" s="34">
        <v>45930</v>
      </c>
    </row>
    <row r="235" spans="1:15" ht="27" x14ac:dyDescent="0.15">
      <c r="A235" s="3">
        <f t="shared" si="3"/>
        <v>234</v>
      </c>
      <c r="B235" s="7">
        <f>VLOOKUP(C235,区市町村番号!$B$3:$C$64,2,FALSE)</f>
        <v>12</v>
      </c>
      <c r="C235" s="8" t="str">
        <f>IF(D235="区",LEFT(L235,FIND("区",L235)),IF(D235="市",LEFT(L235,FIND("市",L235)),IF(D235="町",LEFT(L235,FIND("町",L235)),IF(D235="村",LEFT(L235,FIND("村",L235)),"エラー"))))</f>
        <v>世田谷区</v>
      </c>
      <c r="D235" s="8" t="str">
        <f>IF(AND(E235&lt;F235,E235&lt;G235,E235&lt;H235),"区",IF(AND(F235&lt;G235,F235&lt;H235),"市",IF(G235&lt;H235,"町","村")))</f>
        <v>区</v>
      </c>
      <c r="E235" s="8">
        <f>IF(COUNTIF($L235,"*区*"),FIND("区",$L235,2),100)</f>
        <v>4</v>
      </c>
      <c r="F235" s="8">
        <f>IF(COUNTIF($L235,"*市*"),FIND("市",$L235,2),100)</f>
        <v>100</v>
      </c>
      <c r="G235" s="8">
        <f>IF(COUNTIF($L235,"*町田市*"),100,IF(COUNTIF(L235,"*町*"),FIND("町",$L235),100))</f>
        <v>100</v>
      </c>
      <c r="H235" s="8">
        <f>IF(COUNTIF($L235,"*東村山*"),100,IF(COUNTIF(L235,"*武蔵村山*"),100,IF(COUNTIF(L235,"*羽村市*"),100,IF(COUNTIF(L235,"*村*"),FIND("村",$L235,2),100))))</f>
        <v>100</v>
      </c>
      <c r="I235" s="37" t="s">
        <v>1334</v>
      </c>
      <c r="J235" s="37" t="s">
        <v>1756</v>
      </c>
      <c r="K235" s="37" t="s">
        <v>381</v>
      </c>
      <c r="L235" s="37" t="s">
        <v>2147</v>
      </c>
      <c r="M235" s="37" t="s">
        <v>2507</v>
      </c>
      <c r="N235" s="37" t="s">
        <v>2610</v>
      </c>
      <c r="O235" s="34">
        <v>47238</v>
      </c>
    </row>
    <row r="236" spans="1:15" x14ac:dyDescent="0.15">
      <c r="A236" s="3">
        <f t="shared" si="3"/>
        <v>235</v>
      </c>
      <c r="B236" s="7">
        <f>VLOOKUP(C236,区市町村番号!$B$3:$C$64,2,FALSE)</f>
        <v>12</v>
      </c>
      <c r="C236" s="8" t="str">
        <f>IF(D236="区",LEFT(L236,FIND("区",L236)),IF(D236="市",LEFT(L236,FIND("市",L236)),IF(D236="町",LEFT(L236,FIND("町",L236)),IF(D236="村",LEFT(L236,FIND("村",L236)),"エラー"))))</f>
        <v>世田谷区</v>
      </c>
      <c r="D236" s="8" t="str">
        <f>IF(AND(E236&lt;F236,E236&lt;G236,E236&lt;H236),"区",IF(AND(F236&lt;G236,F236&lt;H236),"市",IF(G236&lt;H236,"町","村")))</f>
        <v>区</v>
      </c>
      <c r="E236" s="8">
        <f>IF(COUNTIF($L236,"*区*"),FIND("区",$L236,2),100)</f>
        <v>4</v>
      </c>
      <c r="F236" s="8">
        <f>IF(COUNTIF($L236,"*市*"),FIND("市",$L236,2),100)</f>
        <v>100</v>
      </c>
      <c r="G236" s="8">
        <f>IF(COUNTIF($L236,"*町田市*"),100,IF(COUNTIF(L236,"*町*"),FIND("町",$L236),100))</f>
        <v>100</v>
      </c>
      <c r="H236" s="8">
        <f>IF(COUNTIF($L236,"*東村山*"),100,IF(COUNTIF(L236,"*武蔵村山*"),100,IF(COUNTIF(L236,"*羽村市*"),100,IF(COUNTIF(L236,"*村*"),FIND("村",$L236,2),100))))</f>
        <v>100</v>
      </c>
      <c r="I236" s="37" t="s">
        <v>1117</v>
      </c>
      <c r="J236" s="37" t="s">
        <v>1616</v>
      </c>
      <c r="K236" s="37" t="s">
        <v>611</v>
      </c>
      <c r="L236" s="37" t="s">
        <v>3367</v>
      </c>
      <c r="M236" s="37" t="s">
        <v>2369</v>
      </c>
      <c r="N236" s="37" t="s">
        <v>3</v>
      </c>
      <c r="O236" s="34">
        <v>48029</v>
      </c>
    </row>
    <row r="237" spans="1:15" x14ac:dyDescent="0.15">
      <c r="A237" s="3">
        <f t="shared" si="3"/>
        <v>236</v>
      </c>
      <c r="B237" s="7">
        <f>VLOOKUP(C237,区市町村番号!$B$3:$C$64,2,FALSE)</f>
        <v>12</v>
      </c>
      <c r="C237" s="8" t="str">
        <f>IF(D237="区",LEFT(L237,FIND("区",L237)),IF(D237="市",LEFT(L237,FIND("市",L237)),IF(D237="町",LEFT(L237,FIND("町",L237)),IF(D237="村",LEFT(L237,FIND("村",L237)),"エラー"))))</f>
        <v>世田谷区</v>
      </c>
      <c r="D237" s="8" t="str">
        <f>IF(AND(E237&lt;F237,E237&lt;G237,E237&lt;H237),"区",IF(AND(F237&lt;G237,F237&lt;H237),"市",IF(G237&lt;H237,"町","村")))</f>
        <v>区</v>
      </c>
      <c r="E237" s="8">
        <f>IF(COUNTIF($L237,"*区*"),FIND("区",$L237,2),100)</f>
        <v>4</v>
      </c>
      <c r="F237" s="8">
        <f>IF(COUNTIF($L237,"*市*"),FIND("市",$L237,2),100)</f>
        <v>100</v>
      </c>
      <c r="G237" s="8">
        <f>IF(COUNTIF($L237,"*町田市*"),100,IF(COUNTIF(L237,"*町*"),FIND("町",$L237),100))</f>
        <v>100</v>
      </c>
      <c r="H237" s="8">
        <f>IF(COUNTIF($L237,"*東村山*"),100,IF(COUNTIF(L237,"*武蔵村山*"),100,IF(COUNTIF(L237,"*羽村市*"),100,IF(COUNTIF(L237,"*村*"),FIND("村",$L237,2),100))))</f>
        <v>100</v>
      </c>
      <c r="I237" s="37" t="s">
        <v>1260</v>
      </c>
      <c r="J237" s="37" t="s">
        <v>1717</v>
      </c>
      <c r="K237" s="37" t="s">
        <v>480</v>
      </c>
      <c r="L237" s="37" t="s">
        <v>2104</v>
      </c>
      <c r="M237" s="37" t="s">
        <v>2470</v>
      </c>
      <c r="N237" s="37" t="s">
        <v>17</v>
      </c>
      <c r="O237" s="34">
        <v>46387</v>
      </c>
    </row>
    <row r="238" spans="1:15" x14ac:dyDescent="0.15">
      <c r="A238" s="3">
        <f t="shared" si="3"/>
        <v>237</v>
      </c>
      <c r="B238" s="7">
        <f>VLOOKUP(C238,区市町村番号!$B$3:$C$64,2,FALSE)</f>
        <v>12</v>
      </c>
      <c r="C238" s="8" t="str">
        <f>IF(D238="区",LEFT(L238,FIND("区",L238)),IF(D238="市",LEFT(L238,FIND("市",L238)),IF(D238="町",LEFT(L238,FIND("町",L238)),IF(D238="村",LEFT(L238,FIND("村",L238)),"エラー"))))</f>
        <v>世田谷区</v>
      </c>
      <c r="D238" s="8" t="str">
        <f>IF(AND(E238&lt;F238,E238&lt;G238,E238&lt;H238),"区",IF(AND(F238&lt;G238,F238&lt;H238),"市",IF(G238&lt;H238,"町","村")))</f>
        <v>区</v>
      </c>
      <c r="E238" s="8">
        <f>IF(COUNTIF($L238,"*区*"),FIND("区",$L238,2),100)</f>
        <v>4</v>
      </c>
      <c r="F238" s="8">
        <f>IF(COUNTIF($L238,"*市*"),FIND("市",$L238,2),100)</f>
        <v>100</v>
      </c>
      <c r="G238" s="8">
        <f>IF(COUNTIF($L238,"*町田市*"),100,IF(COUNTIF(L238,"*町*"),FIND("町",$L238),100))</f>
        <v>100</v>
      </c>
      <c r="H238" s="8">
        <f>IF(COUNTIF($L238,"*東村山*"),100,IF(COUNTIF(L238,"*武蔵村山*"),100,IF(COUNTIF(L238,"*羽村市*"),100,IF(COUNTIF(L238,"*村*"),FIND("村",$L238,2),100))))</f>
        <v>100</v>
      </c>
      <c r="I238" s="37" t="s">
        <v>1378</v>
      </c>
      <c r="J238" s="37" t="s">
        <v>1777</v>
      </c>
      <c r="K238" s="37" t="s">
        <v>507</v>
      </c>
      <c r="L238" s="37" t="s">
        <v>2167</v>
      </c>
      <c r="M238" s="37" t="s">
        <v>2528</v>
      </c>
      <c r="N238" s="37" t="s">
        <v>351</v>
      </c>
      <c r="O238" s="34">
        <v>45961</v>
      </c>
    </row>
    <row r="239" spans="1:15" x14ac:dyDescent="0.15">
      <c r="A239" s="3">
        <f t="shared" si="3"/>
        <v>238</v>
      </c>
      <c r="B239" s="7">
        <f>VLOOKUP(C239,区市町村番号!$B$3:$C$64,2,FALSE)</f>
        <v>12</v>
      </c>
      <c r="C239" s="8" t="str">
        <f>IF(D239="区",LEFT(L239,FIND("区",L239)),IF(D239="市",LEFT(L239,FIND("市",L239)),IF(D239="町",LEFT(L239,FIND("町",L239)),IF(D239="村",LEFT(L239,FIND("村",L239)),"エラー"))))</f>
        <v>世田谷区</v>
      </c>
      <c r="D239" s="8" t="str">
        <f>IF(AND(E239&lt;F239,E239&lt;G239,E239&lt;H239),"区",IF(AND(F239&lt;G239,F239&lt;H239),"市",IF(G239&lt;H239,"町","村")))</f>
        <v>区</v>
      </c>
      <c r="E239" s="8">
        <f>IF(COUNTIF($L239,"*区*"),FIND("区",$L239,2),100)</f>
        <v>4</v>
      </c>
      <c r="F239" s="8">
        <f>IF(COUNTIF($L239,"*市*"),FIND("市",$L239,2),100)</f>
        <v>100</v>
      </c>
      <c r="G239" s="8">
        <f>IF(COUNTIF($L239,"*町田市*"),100,IF(COUNTIF(L239,"*町*"),FIND("町",$L239),100))</f>
        <v>100</v>
      </c>
      <c r="H239" s="8">
        <f>IF(COUNTIF($L239,"*東村山*"),100,IF(COUNTIF(L239,"*武蔵村山*"),100,IF(COUNTIF(L239,"*羽村市*"),100,IF(COUNTIF(L239,"*村*"),FIND("村",$L239,2),100))))</f>
        <v>100</v>
      </c>
      <c r="I239" s="36" t="s">
        <v>877</v>
      </c>
      <c r="J239" s="36" t="s">
        <v>1477</v>
      </c>
      <c r="K239" s="36" t="s">
        <v>646</v>
      </c>
      <c r="L239" s="36" t="s">
        <v>1871</v>
      </c>
      <c r="M239" s="36" t="s">
        <v>2220</v>
      </c>
      <c r="N239" s="36" t="s">
        <v>46</v>
      </c>
      <c r="O239" s="34">
        <v>45930</v>
      </c>
    </row>
    <row r="240" spans="1:15" x14ac:dyDescent="0.15">
      <c r="A240" s="3">
        <f t="shared" si="3"/>
        <v>239</v>
      </c>
      <c r="B240" s="7">
        <f>VLOOKUP(C240,区市町村番号!$B$3:$C$64,2,FALSE)</f>
        <v>12</v>
      </c>
      <c r="C240" s="8" t="str">
        <f>IF(D240="区",LEFT(L240,FIND("区",L240)),IF(D240="市",LEFT(L240,FIND("市",L240)),IF(D240="町",LEFT(L240,FIND("町",L240)),IF(D240="村",LEFT(L240,FIND("村",L240)),"エラー"))))</f>
        <v>世田谷区</v>
      </c>
      <c r="D240" s="8" t="str">
        <f>IF(AND(E240&lt;F240,E240&lt;G240,E240&lt;H240),"区",IF(AND(F240&lt;G240,F240&lt;H240),"市",IF(G240&lt;H240,"町","村")))</f>
        <v>区</v>
      </c>
      <c r="E240" s="8">
        <f>IF(COUNTIF($L240,"*区*"),FIND("区",$L240,2),100)</f>
        <v>4</v>
      </c>
      <c r="F240" s="8">
        <f>IF(COUNTIF($L240,"*市*"),FIND("市",$L240,2),100)</f>
        <v>100</v>
      </c>
      <c r="G240" s="8">
        <f>IF(COUNTIF($L240,"*町田市*"),100,IF(COUNTIF(L240,"*町*"),FIND("町",$L240),100))</f>
        <v>100</v>
      </c>
      <c r="H240" s="8">
        <f>IF(COUNTIF($L240,"*東村山*"),100,IF(COUNTIF(L240,"*武蔵村山*"),100,IF(COUNTIF(L240,"*羽村市*"),100,IF(COUNTIF(L240,"*村*"),FIND("村",$L240,2),100))))</f>
        <v>100</v>
      </c>
      <c r="I240" s="37" t="s">
        <v>1254</v>
      </c>
      <c r="J240" s="37" t="s">
        <v>1715</v>
      </c>
      <c r="K240" s="37" t="s">
        <v>448</v>
      </c>
      <c r="L240" s="37" t="s">
        <v>2101</v>
      </c>
      <c r="M240" s="37" t="s">
        <v>2468</v>
      </c>
      <c r="N240" s="37" t="s">
        <v>28</v>
      </c>
      <c r="O240" s="34">
        <v>46295</v>
      </c>
    </row>
    <row r="241" spans="1:15" x14ac:dyDescent="0.15">
      <c r="A241" s="3">
        <f t="shared" si="3"/>
        <v>240</v>
      </c>
      <c r="B241" s="7">
        <f>VLOOKUP(C241,区市町村番号!$B$3:$C$64,2,FALSE)</f>
        <v>12</v>
      </c>
      <c r="C241" s="8" t="str">
        <f>IF(D241="区",LEFT(L241,FIND("区",L241)),IF(D241="市",LEFT(L241,FIND("市",L241)),IF(D241="町",LEFT(L241,FIND("町",L241)),IF(D241="村",LEFT(L241,FIND("村",L241)),"エラー"))))</f>
        <v>世田谷区</v>
      </c>
      <c r="D241" s="8" t="str">
        <f>IF(AND(E241&lt;F241,E241&lt;G241,E241&lt;H241),"区",IF(AND(F241&lt;G241,F241&lt;H241),"市",IF(G241&lt;H241,"町","村")))</f>
        <v>区</v>
      </c>
      <c r="E241" s="8">
        <f>IF(COUNTIF($L241,"*区*"),FIND("区",$L241,2),100)</f>
        <v>4</v>
      </c>
      <c r="F241" s="8">
        <f>IF(COUNTIF($L241,"*市*"),FIND("市",$L241,2),100)</f>
        <v>100</v>
      </c>
      <c r="G241" s="8">
        <f>IF(COUNTIF($L241,"*町田市*"),100,IF(COUNTIF(L241,"*町*"),FIND("町",$L241),100))</f>
        <v>100</v>
      </c>
      <c r="H241" s="8">
        <f>IF(COUNTIF($L241,"*東村山*"),100,IF(COUNTIF(L241,"*武蔵村山*"),100,IF(COUNTIF(L241,"*羽村市*"),100,IF(COUNTIF(L241,"*村*"),FIND("村",$L241,2),100))))</f>
        <v>100</v>
      </c>
      <c r="I241" s="37" t="s">
        <v>1312</v>
      </c>
      <c r="J241" s="37" t="s">
        <v>1743</v>
      </c>
      <c r="K241" s="37" t="s">
        <v>416</v>
      </c>
      <c r="L241" s="37" t="s">
        <v>2074</v>
      </c>
      <c r="M241" s="37" t="s">
        <v>2442</v>
      </c>
      <c r="N241" s="37" t="s">
        <v>10</v>
      </c>
      <c r="O241" s="34">
        <v>46873</v>
      </c>
    </row>
    <row r="242" spans="1:15" x14ac:dyDescent="0.15">
      <c r="A242" s="3">
        <f t="shared" si="3"/>
        <v>241</v>
      </c>
      <c r="B242" s="7">
        <f>VLOOKUP(C242,区市町村番号!$B$3:$C$64,2,FALSE)</f>
        <v>12</v>
      </c>
      <c r="C242" s="8" t="str">
        <f>IF(D242="区",LEFT(L242,FIND("区",L242)),IF(D242="市",LEFT(L242,FIND("市",L242)),IF(D242="町",LEFT(L242,FIND("町",L242)),IF(D242="村",LEFT(L242,FIND("村",L242)),"エラー"))))</f>
        <v>世田谷区</v>
      </c>
      <c r="D242" s="8" t="str">
        <f>IF(AND(E242&lt;F242,E242&lt;G242,E242&lt;H242),"区",IF(AND(F242&lt;G242,F242&lt;H242),"市",IF(G242&lt;H242,"町","村")))</f>
        <v>区</v>
      </c>
      <c r="E242" s="8">
        <f>IF(COUNTIF($L242,"*区*"),FIND("区",$L242,2),100)</f>
        <v>4</v>
      </c>
      <c r="F242" s="8">
        <f>IF(COUNTIF($L242,"*市*"),FIND("市",$L242,2),100)</f>
        <v>100</v>
      </c>
      <c r="G242" s="8">
        <f>IF(COUNTIF($L242,"*町田市*"),100,IF(COUNTIF(L242,"*町*"),FIND("町",$L242),100))</f>
        <v>100</v>
      </c>
      <c r="H242" s="8">
        <f>IF(COUNTIF($L242,"*東村山*"),100,IF(COUNTIF(L242,"*武蔵村山*"),100,IF(COUNTIF(L242,"*羽村市*"),100,IF(COUNTIF(L242,"*村*"),FIND("村",$L242,2),100))))</f>
        <v>100</v>
      </c>
      <c r="I242" s="37" t="s">
        <v>1150</v>
      </c>
      <c r="J242" s="37" t="s">
        <v>1643</v>
      </c>
      <c r="K242" s="37" t="s">
        <v>447</v>
      </c>
      <c r="L242" s="37" t="s">
        <v>2031</v>
      </c>
      <c r="M242" s="37" t="s">
        <v>2398</v>
      </c>
      <c r="N242" s="37" t="s">
        <v>3</v>
      </c>
      <c r="O242" s="34">
        <v>45869</v>
      </c>
    </row>
    <row r="243" spans="1:15" x14ac:dyDescent="0.15">
      <c r="A243" s="3">
        <f t="shared" si="3"/>
        <v>242</v>
      </c>
      <c r="B243" s="7">
        <f>VLOOKUP(C243,区市町村番号!$B$3:$C$64,2,FALSE)</f>
        <v>12</v>
      </c>
      <c r="C243" s="8" t="str">
        <f>IF(D243="区",LEFT(L243,FIND("区",L243)),IF(D243="市",LEFT(L243,FIND("市",L243)),IF(D243="町",LEFT(L243,FIND("町",L243)),IF(D243="村",LEFT(L243,FIND("村",L243)),"エラー"))))</f>
        <v>世田谷区</v>
      </c>
      <c r="D243" s="8" t="str">
        <f>IF(AND(E243&lt;F243,E243&lt;G243,E243&lt;H243),"区",IF(AND(F243&lt;G243,F243&lt;H243),"市",IF(G243&lt;H243,"町","村")))</f>
        <v>区</v>
      </c>
      <c r="E243" s="8">
        <f>IF(COUNTIF($L243,"*区*"),FIND("区",$L243,2),100)</f>
        <v>4</v>
      </c>
      <c r="F243" s="8">
        <f>IF(COUNTIF($L243,"*市*"),FIND("市",$L243,2),100)</f>
        <v>100</v>
      </c>
      <c r="G243" s="8">
        <f>IF(COUNTIF($L243,"*町田市*"),100,IF(COUNTIF(L243,"*町*"),FIND("町",$L243),100))</f>
        <v>100</v>
      </c>
      <c r="H243" s="8">
        <f>IF(COUNTIF($L243,"*東村山*"),100,IF(COUNTIF(L243,"*武蔵村山*"),100,IF(COUNTIF(L243,"*羽村市*"),100,IF(COUNTIF(L243,"*村*"),FIND("村",$L243,2),100))))</f>
        <v>100</v>
      </c>
      <c r="I243" s="37" t="s">
        <v>1051</v>
      </c>
      <c r="J243" s="37" t="s">
        <v>1578</v>
      </c>
      <c r="K243" s="37" t="s">
        <v>626</v>
      </c>
      <c r="L243" s="37" t="s">
        <v>1968</v>
      </c>
      <c r="M243" s="37" t="s">
        <v>2328</v>
      </c>
      <c r="N243" s="37" t="s">
        <v>14</v>
      </c>
      <c r="O243" s="34">
        <v>47603</v>
      </c>
    </row>
    <row r="244" spans="1:15" ht="27" x14ac:dyDescent="0.15">
      <c r="A244" s="3">
        <f t="shared" si="3"/>
        <v>243</v>
      </c>
      <c r="B244" s="7">
        <f>VLOOKUP(C244,区市町村番号!$B$3:$C$64,2,FALSE)</f>
        <v>12</v>
      </c>
      <c r="C244" s="8" t="str">
        <f>IF(D244="区",LEFT(L244,FIND("区",L244)),IF(D244="市",LEFT(L244,FIND("市",L244)),IF(D244="町",LEFT(L244,FIND("町",L244)),IF(D244="村",LEFT(L244,FIND("村",L244)),"エラー"))))</f>
        <v>世田谷区</v>
      </c>
      <c r="D244" s="8" t="str">
        <f>IF(AND(E244&lt;F244,E244&lt;G244,E244&lt;H244),"区",IF(AND(F244&lt;G244,F244&lt;H244),"市",IF(G244&lt;H244,"町","村")))</f>
        <v>区</v>
      </c>
      <c r="E244" s="8">
        <f>IF(COUNTIF($L244,"*区*"),FIND("区",$L244,2),100)</f>
        <v>4</v>
      </c>
      <c r="F244" s="8">
        <f>IF(COUNTIF($L244,"*市*"),FIND("市",$L244,2),100)</f>
        <v>100</v>
      </c>
      <c r="G244" s="8">
        <f>IF(COUNTIF($L244,"*町田市*"),100,IF(COUNTIF(L244,"*町*"),FIND("町",$L244),100))</f>
        <v>100</v>
      </c>
      <c r="H244" s="8">
        <f>IF(COUNTIF($L244,"*東村山*"),100,IF(COUNTIF(L244,"*武蔵村山*"),100,IF(COUNTIF(L244,"*羽村市*"),100,IF(COUNTIF(L244,"*村*"),FIND("村",$L244,2),100))))</f>
        <v>100</v>
      </c>
      <c r="I244" s="36" t="s">
        <v>1098</v>
      </c>
      <c r="J244" s="36" t="s">
        <v>1604</v>
      </c>
      <c r="K244" s="36" t="s">
        <v>447</v>
      </c>
      <c r="L244" s="36" t="s">
        <v>1991</v>
      </c>
      <c r="M244" s="36" t="s">
        <v>2354</v>
      </c>
      <c r="N244" s="36" t="s">
        <v>2582</v>
      </c>
      <c r="O244" s="34">
        <v>45991</v>
      </c>
    </row>
    <row r="245" spans="1:15" ht="27" x14ac:dyDescent="0.15">
      <c r="A245" s="3">
        <f t="shared" si="3"/>
        <v>244</v>
      </c>
      <c r="B245" s="7">
        <f>VLOOKUP(C245,区市町村番号!$B$3:$C$64,2,FALSE)</f>
        <v>12</v>
      </c>
      <c r="C245" s="8" t="str">
        <f>IF(D245="区",LEFT(L245,FIND("区",L245)),IF(D245="市",LEFT(L245,FIND("市",L245)),IF(D245="町",LEFT(L245,FIND("町",L245)),IF(D245="村",LEFT(L245,FIND("村",L245)),"エラー"))))</f>
        <v>世田谷区</v>
      </c>
      <c r="D245" s="8" t="str">
        <f>IF(AND(E245&lt;F245,E245&lt;G245,E245&lt;H245),"区",IF(AND(F245&lt;G245,F245&lt;H245),"市",IF(G245&lt;H245,"町","村")))</f>
        <v>区</v>
      </c>
      <c r="E245" s="8">
        <f>IF(COUNTIF($L245,"*区*"),FIND("区",$L245,2),100)</f>
        <v>4</v>
      </c>
      <c r="F245" s="8">
        <f>IF(COUNTIF($L245,"*市*"),FIND("市",$L245,2),100)</f>
        <v>100</v>
      </c>
      <c r="G245" s="8">
        <f>IF(COUNTIF($L245,"*町田市*"),100,IF(COUNTIF(L245,"*町*"),FIND("町",$L245),100))</f>
        <v>7</v>
      </c>
      <c r="H245" s="8">
        <f>IF(COUNTIF($L245,"*東村山*"),100,IF(COUNTIF(L245,"*武蔵村山*"),100,IF(COUNTIF(L245,"*羽村市*"),100,IF(COUNTIF(L245,"*村*"),FIND("村",$L245,2),100))))</f>
        <v>100</v>
      </c>
      <c r="I245" s="37" t="s">
        <v>1247</v>
      </c>
      <c r="J245" s="37" t="s">
        <v>1710</v>
      </c>
      <c r="K245" s="37" t="s">
        <v>509</v>
      </c>
      <c r="L245" s="37" t="s">
        <v>2096</v>
      </c>
      <c r="M245" s="37" t="s">
        <v>2463</v>
      </c>
      <c r="N245" s="37" t="s">
        <v>2603</v>
      </c>
      <c r="O245" s="34">
        <v>46234</v>
      </c>
    </row>
    <row r="246" spans="1:15" x14ac:dyDescent="0.15">
      <c r="A246" s="3">
        <f t="shared" si="3"/>
        <v>245</v>
      </c>
      <c r="B246" s="7">
        <f>VLOOKUP(C246,区市町村番号!$B$3:$C$64,2,FALSE)</f>
        <v>12</v>
      </c>
      <c r="C246" s="8" t="str">
        <f>IF(D246="区",LEFT(L246,FIND("区",L246)),IF(D246="市",LEFT(L246,FIND("市",L246)),IF(D246="町",LEFT(L246,FIND("町",L246)),IF(D246="村",LEFT(L246,FIND("村",L246)),"エラー"))))</f>
        <v>世田谷区</v>
      </c>
      <c r="D246" s="8" t="str">
        <f>IF(AND(E246&lt;F246,E246&lt;G246,E246&lt;H246),"区",IF(AND(F246&lt;G246,F246&lt;H246),"市",IF(G246&lt;H246,"町","村")))</f>
        <v>区</v>
      </c>
      <c r="E246" s="8">
        <f>IF(COUNTIF($L246,"*区*"),FIND("区",$L246,2),100)</f>
        <v>4</v>
      </c>
      <c r="F246" s="8">
        <f>IF(COUNTIF($L246,"*市*"),FIND("市",$L246,2),100)</f>
        <v>100</v>
      </c>
      <c r="G246" s="8">
        <f>IF(COUNTIF($L246,"*町田市*"),100,IF(COUNTIF(L246,"*町*"),FIND("町",$L246),100))</f>
        <v>100</v>
      </c>
      <c r="H246" s="8">
        <f>IF(COUNTIF($L246,"*東村山*"),100,IF(COUNTIF(L246,"*武蔵村山*"),100,IF(COUNTIF(L246,"*羽村市*"),100,IF(COUNTIF(L246,"*村*"),FIND("村",$L246,2),100))))</f>
        <v>100</v>
      </c>
      <c r="I246" s="37" t="s">
        <v>988</v>
      </c>
      <c r="J246" s="37" t="s">
        <v>1543</v>
      </c>
      <c r="K246" s="37" t="s">
        <v>480</v>
      </c>
      <c r="L246" s="37" t="s">
        <v>1937</v>
      </c>
      <c r="M246" s="37" t="s">
        <v>2293</v>
      </c>
      <c r="N246" s="37" t="s">
        <v>2</v>
      </c>
      <c r="O246" s="34">
        <v>46599</v>
      </c>
    </row>
    <row r="247" spans="1:15" x14ac:dyDescent="0.15">
      <c r="A247" s="3">
        <f t="shared" si="3"/>
        <v>246</v>
      </c>
      <c r="B247" s="7">
        <f>VLOOKUP(C247,区市町村番号!$B$3:$C$64,2,FALSE)</f>
        <v>13</v>
      </c>
      <c r="C247" s="8" t="str">
        <f>IF(D247="区",LEFT(L247,FIND("区",L247)),IF(D247="市",LEFT(L247,FIND("市",L247)),IF(D247="町",LEFT(L247,FIND("町",L247)),IF(D247="村",LEFT(L247,FIND("村",L247)),"エラー"))))</f>
        <v>渋谷区</v>
      </c>
      <c r="D247" s="8" t="str">
        <f>IF(AND(E247&lt;F247,E247&lt;G247,E247&lt;H247),"区",IF(AND(F247&lt;G247,F247&lt;H247),"市",IF(G247&lt;H247,"町","村")))</f>
        <v>区</v>
      </c>
      <c r="E247" s="8">
        <f>IF(COUNTIF($L247,"*区*"),FIND("区",$L247,2),100)</f>
        <v>3</v>
      </c>
      <c r="F247" s="8">
        <f>IF(COUNTIF($L247,"*市*"),FIND("市",$L247,2),100)</f>
        <v>100</v>
      </c>
      <c r="G247" s="8">
        <f>IF(COUNTIF($L247,"*町田市*"),100,IF(COUNTIF(L247,"*町*"),FIND("町",$L247),100))</f>
        <v>100</v>
      </c>
      <c r="H247" s="8">
        <f>IF(COUNTIF($L247,"*東村山*"),100,IF(COUNTIF(L247,"*武蔵村山*"),100,IF(COUNTIF(L247,"*羽村市*"),100,IF(COUNTIF(L247,"*村*"),FIND("村",$L247,2),100))))</f>
        <v>100</v>
      </c>
      <c r="I247" s="37" t="s">
        <v>1012</v>
      </c>
      <c r="J247" s="37" t="s">
        <v>1557</v>
      </c>
      <c r="K247" s="37" t="s">
        <v>483</v>
      </c>
      <c r="L247" s="37" t="s">
        <v>3339</v>
      </c>
      <c r="M247" s="37" t="s">
        <v>2307</v>
      </c>
      <c r="N247" s="37" t="s">
        <v>3</v>
      </c>
      <c r="O247" s="34">
        <v>47603</v>
      </c>
    </row>
    <row r="248" spans="1:15" ht="27" x14ac:dyDescent="0.15">
      <c r="A248" s="3">
        <f t="shared" si="3"/>
        <v>247</v>
      </c>
      <c r="B248" s="7">
        <f>VLOOKUP(C248,区市町村番号!$B$3:$C$64,2,FALSE)</f>
        <v>13</v>
      </c>
      <c r="C248" s="8" t="str">
        <f>IF(D248="区",LEFT(L248,FIND("区",L248)),IF(D248="市",LEFT(L248,FIND("市",L248)),IF(D248="町",LEFT(L248,FIND("町",L248)),IF(D248="村",LEFT(L248,FIND("村",L248)),"エラー"))))</f>
        <v>渋谷区</v>
      </c>
      <c r="D248" s="8" t="str">
        <f>IF(AND(E248&lt;F248,E248&lt;G248,E248&lt;H248),"区",IF(AND(F248&lt;G248,F248&lt;H248),"市",IF(G248&lt;H248,"町","村")))</f>
        <v>区</v>
      </c>
      <c r="E248" s="8">
        <f>IF(COUNTIF($L248,"*区*"),FIND("区",$L248,2),100)</f>
        <v>3</v>
      </c>
      <c r="F248" s="8">
        <f>IF(COUNTIF($L248,"*市*"),FIND("市",$L248,2),100)</f>
        <v>100</v>
      </c>
      <c r="G248" s="8">
        <f>IF(COUNTIF($L248,"*町田市*"),100,IF(COUNTIF(L248,"*町*"),FIND("町",$L248),100))</f>
        <v>100</v>
      </c>
      <c r="H248" s="8">
        <f>IF(COUNTIF($L248,"*東村山*"),100,IF(COUNTIF(L248,"*武蔵村山*"),100,IF(COUNTIF(L248,"*羽村市*"),100,IF(COUNTIF(L248,"*村*"),FIND("村",$L248,2),100))))</f>
        <v>100</v>
      </c>
      <c r="I248" s="37" t="s">
        <v>3280</v>
      </c>
      <c r="J248" s="37" t="s">
        <v>3507</v>
      </c>
      <c r="K248" s="37" t="s">
        <v>3508</v>
      </c>
      <c r="L248" s="37" t="s">
        <v>3509</v>
      </c>
      <c r="M248" s="37" t="s">
        <v>3510</v>
      </c>
      <c r="N248" s="37" t="s">
        <v>3511</v>
      </c>
      <c r="O248" s="34">
        <v>47573</v>
      </c>
    </row>
    <row r="249" spans="1:15" x14ac:dyDescent="0.15">
      <c r="A249" s="3">
        <f t="shared" si="3"/>
        <v>248</v>
      </c>
      <c r="B249" s="7">
        <f>VLOOKUP(C249,区市町村番号!$B$3:$C$64,2,FALSE)</f>
        <v>13</v>
      </c>
      <c r="C249" s="8" t="str">
        <f>IF(D249="区",LEFT(L249,FIND("区",L249)),IF(D249="市",LEFT(L249,FIND("市",L249)),IF(D249="町",LEFT(L249,FIND("町",L249)),IF(D249="村",LEFT(L249,FIND("村",L249)),"エラー"))))</f>
        <v>渋谷区</v>
      </c>
      <c r="D249" s="8" t="str">
        <f>IF(AND(E249&lt;F249,E249&lt;G249,E249&lt;H249),"区",IF(AND(F249&lt;G249,F249&lt;H249),"市",IF(G249&lt;H249,"町","村")))</f>
        <v>区</v>
      </c>
      <c r="E249" s="8">
        <f>IF(COUNTIF($L249,"*区*"),FIND("区",$L249,2),100)</f>
        <v>3</v>
      </c>
      <c r="F249" s="8">
        <f>IF(COUNTIF($L249,"*市*"),FIND("市",$L249,2),100)</f>
        <v>100</v>
      </c>
      <c r="G249" s="8">
        <f>IF(COUNTIF($L249,"*町田市*"),100,IF(COUNTIF(L249,"*町*"),FIND("町",$L249),100))</f>
        <v>100</v>
      </c>
      <c r="H249" s="8">
        <f>IF(COUNTIF($L249,"*東村山*"),100,IF(COUNTIF(L249,"*武蔵村山*"),100,IF(COUNTIF(L249,"*羽村市*"),100,IF(COUNTIF(L249,"*村*"),FIND("村",$L249,2),100))))</f>
        <v>100</v>
      </c>
      <c r="I249" s="37" t="s">
        <v>1350</v>
      </c>
      <c r="J249" s="37" t="s">
        <v>1766</v>
      </c>
      <c r="K249" s="37" t="s">
        <v>554</v>
      </c>
      <c r="L249" s="37" t="s">
        <v>789</v>
      </c>
      <c r="M249" s="37" t="s">
        <v>790</v>
      </c>
      <c r="N249" s="37" t="s">
        <v>16</v>
      </c>
      <c r="O249" s="34">
        <v>47452</v>
      </c>
    </row>
    <row r="250" spans="1:15" x14ac:dyDescent="0.15">
      <c r="A250" s="3">
        <f t="shared" si="3"/>
        <v>249</v>
      </c>
      <c r="B250" s="7">
        <f>VLOOKUP(C250,区市町村番号!$B$3:$C$64,2,FALSE)</f>
        <v>13</v>
      </c>
      <c r="C250" s="8" t="str">
        <f>IF(D250="区",LEFT(L250,FIND("区",L250)),IF(D250="市",LEFT(L250,FIND("市",L250)),IF(D250="町",LEFT(L250,FIND("町",L250)),IF(D250="村",LEFT(L250,FIND("村",L250)),"エラー"))))</f>
        <v>渋谷区</v>
      </c>
      <c r="D250" s="8" t="str">
        <f>IF(AND(E250&lt;F250,E250&lt;G250,E250&lt;H250),"区",IF(AND(F250&lt;G250,F250&lt;H250),"市",IF(G250&lt;H250,"町","村")))</f>
        <v>区</v>
      </c>
      <c r="E250" s="8">
        <f>IF(COUNTIF($L250,"*区*"),FIND("区",$L250,2),100)</f>
        <v>3</v>
      </c>
      <c r="F250" s="8">
        <f>IF(COUNTIF($L250,"*市*"),FIND("市",$L250,2),100)</f>
        <v>100</v>
      </c>
      <c r="G250" s="8">
        <f>IF(COUNTIF($L250,"*町田市*"),100,IF(COUNTIF(L250,"*町*"),FIND("町",$L250),100))</f>
        <v>100</v>
      </c>
      <c r="H250" s="8">
        <f>IF(COUNTIF($L250,"*東村山*"),100,IF(COUNTIF(L250,"*武蔵村山*"),100,IF(COUNTIF(L250,"*羽村市*"),100,IF(COUNTIF(L250,"*村*"),FIND("村",$L250,2),100))))</f>
        <v>100</v>
      </c>
      <c r="I250" s="37" t="s">
        <v>1303</v>
      </c>
      <c r="J250" s="37" t="s">
        <v>792</v>
      </c>
      <c r="K250" s="37" t="s">
        <v>671</v>
      </c>
      <c r="L250" s="37" t="s">
        <v>797</v>
      </c>
      <c r="M250" s="37" t="s">
        <v>801</v>
      </c>
      <c r="N250" s="37" t="s">
        <v>3</v>
      </c>
      <c r="O250" s="34">
        <v>46783</v>
      </c>
    </row>
    <row r="251" spans="1:15" x14ac:dyDescent="0.15">
      <c r="A251" s="3">
        <f t="shared" si="3"/>
        <v>250</v>
      </c>
      <c r="B251" s="7">
        <f>VLOOKUP(C251,区市町村番号!$B$3:$C$64,2,FALSE)</f>
        <v>13</v>
      </c>
      <c r="C251" s="8" t="str">
        <f>IF(D251="区",LEFT(L251,FIND("区",L251)),IF(D251="市",LEFT(L251,FIND("市",L251)),IF(D251="町",LEFT(L251,FIND("町",L251)),IF(D251="村",LEFT(L251,FIND("村",L251)),"エラー"))))</f>
        <v>渋谷区</v>
      </c>
      <c r="D251" s="8" t="str">
        <f>IF(AND(E251&lt;F251,E251&lt;G251,E251&lt;H251),"区",IF(AND(F251&lt;G251,F251&lt;H251),"市",IF(G251&lt;H251,"町","村")))</f>
        <v>区</v>
      </c>
      <c r="E251" s="8">
        <f>IF(COUNTIF($L251,"*区*"),FIND("区",$L251,2),100)</f>
        <v>3</v>
      </c>
      <c r="F251" s="8">
        <f>IF(COUNTIF($L251,"*市*"),FIND("市",$L251,2),100)</f>
        <v>100</v>
      </c>
      <c r="G251" s="8">
        <f>IF(COUNTIF($L251,"*町田市*"),100,IF(COUNTIF(L251,"*町*"),FIND("町",$L251),100))</f>
        <v>100</v>
      </c>
      <c r="H251" s="8">
        <f>IF(COUNTIF($L251,"*東村山*"),100,IF(COUNTIF(L251,"*武蔵村山*"),100,IF(COUNTIF(L251,"*羽村市*"),100,IF(COUNTIF(L251,"*村*"),FIND("村",$L251,2),100))))</f>
        <v>100</v>
      </c>
      <c r="I251" s="36" t="s">
        <v>3277</v>
      </c>
      <c r="J251" s="36" t="s">
        <v>792</v>
      </c>
      <c r="K251" s="36" t="s">
        <v>671</v>
      </c>
      <c r="L251" s="36" t="s">
        <v>797</v>
      </c>
      <c r="M251" s="36" t="s">
        <v>801</v>
      </c>
      <c r="N251" s="36" t="s">
        <v>3</v>
      </c>
      <c r="O251" s="34">
        <v>47573</v>
      </c>
    </row>
    <row r="252" spans="1:15" x14ac:dyDescent="0.15">
      <c r="A252" s="3">
        <f t="shared" si="3"/>
        <v>251</v>
      </c>
      <c r="B252" s="7">
        <f>VLOOKUP(C252,区市町村番号!$B$3:$C$64,2,FALSE)</f>
        <v>13</v>
      </c>
      <c r="C252" s="8" t="str">
        <f>IF(D252="区",LEFT(L252,FIND("区",L252)),IF(D252="市",LEFT(L252,FIND("市",L252)),IF(D252="町",LEFT(L252,FIND("町",L252)),IF(D252="村",LEFT(L252,FIND("村",L252)),"エラー"))))</f>
        <v>渋谷区</v>
      </c>
      <c r="D252" s="8" t="str">
        <f>IF(AND(E252&lt;F252,E252&lt;G252,E252&lt;H252),"区",IF(AND(F252&lt;G252,F252&lt;H252),"市",IF(G252&lt;H252,"町","村")))</f>
        <v>区</v>
      </c>
      <c r="E252" s="8">
        <f>IF(COUNTIF($L252,"*区*"),FIND("区",$L252,2),100)</f>
        <v>3</v>
      </c>
      <c r="F252" s="8">
        <f>IF(COUNTIF($L252,"*市*"),FIND("市",$L252,2),100)</f>
        <v>100</v>
      </c>
      <c r="G252" s="8">
        <f>IF(COUNTIF($L252,"*町田市*"),100,IF(COUNTIF(L252,"*町*"),FIND("町",$L252),100))</f>
        <v>100</v>
      </c>
      <c r="H252" s="8">
        <f>IF(COUNTIF($L252,"*東村山*"),100,IF(COUNTIF(L252,"*武蔵村山*"),100,IF(COUNTIF(L252,"*羽村市*"),100,IF(COUNTIF(L252,"*村*"),FIND("村",$L252,2),100))))</f>
        <v>100</v>
      </c>
      <c r="I252" s="37" t="s">
        <v>1290</v>
      </c>
      <c r="J252" s="37" t="s">
        <v>792</v>
      </c>
      <c r="K252" s="37" t="s">
        <v>671</v>
      </c>
      <c r="L252" s="37" t="s">
        <v>797</v>
      </c>
      <c r="M252" s="37" t="s">
        <v>801</v>
      </c>
      <c r="N252" s="37" t="s">
        <v>3</v>
      </c>
      <c r="O252" s="34">
        <v>46568</v>
      </c>
    </row>
    <row r="253" spans="1:15" x14ac:dyDescent="0.15">
      <c r="A253" s="3">
        <f t="shared" si="3"/>
        <v>252</v>
      </c>
      <c r="B253" s="7">
        <f>VLOOKUP(C253,区市町村番号!$B$3:$C$64,2,FALSE)</f>
        <v>13</v>
      </c>
      <c r="C253" s="8" t="str">
        <f>IF(D253="区",LEFT(L253,FIND("区",L253)),IF(D253="市",LEFT(L253,FIND("市",L253)),IF(D253="町",LEFT(L253,FIND("町",L253)),IF(D253="村",LEFT(L253,FIND("村",L253)),"エラー"))))</f>
        <v>渋谷区</v>
      </c>
      <c r="D253" s="8" t="str">
        <f>IF(AND(E253&lt;F253,E253&lt;G253,E253&lt;H253),"区",IF(AND(F253&lt;G253,F253&lt;H253),"市",IF(G253&lt;H253,"町","村")))</f>
        <v>区</v>
      </c>
      <c r="E253" s="8">
        <f>IF(COUNTIF($L253,"*区*"),FIND("区",$L253,2),100)</f>
        <v>3</v>
      </c>
      <c r="F253" s="8">
        <f>IF(COUNTIF($L253,"*市*"),FIND("市",$L253,2),100)</f>
        <v>100</v>
      </c>
      <c r="G253" s="8">
        <f>IF(COUNTIF($L253,"*町田市*"),100,IF(COUNTIF(L253,"*町*"),FIND("町",$L253),100))</f>
        <v>100</v>
      </c>
      <c r="H253" s="8">
        <f>IF(COUNTIF($L253,"*東村山*"),100,IF(COUNTIF(L253,"*武蔵村山*"),100,IF(COUNTIF(L253,"*羽村市*"),100,IF(COUNTIF(L253,"*村*"),FIND("村",$L253,2),100))))</f>
        <v>100</v>
      </c>
      <c r="I253" s="37" t="s">
        <v>3282</v>
      </c>
      <c r="J253" s="37" t="s">
        <v>792</v>
      </c>
      <c r="K253" s="37" t="s">
        <v>671</v>
      </c>
      <c r="L253" s="37" t="s">
        <v>797</v>
      </c>
      <c r="M253" s="37" t="s">
        <v>801</v>
      </c>
      <c r="N253" s="37" t="s">
        <v>3</v>
      </c>
      <c r="O253" s="34">
        <v>47542</v>
      </c>
    </row>
    <row r="254" spans="1:15" x14ac:dyDescent="0.15">
      <c r="A254" s="3">
        <f t="shared" si="3"/>
        <v>253</v>
      </c>
      <c r="B254" s="7">
        <f>VLOOKUP(C254,区市町村番号!$B$3:$C$64,2,FALSE)</f>
        <v>13</v>
      </c>
      <c r="C254" s="8" t="str">
        <f>IF(D254="区",LEFT(L254,FIND("区",L254)),IF(D254="市",LEFT(L254,FIND("市",L254)),IF(D254="町",LEFT(L254,FIND("町",L254)),IF(D254="村",LEFT(L254,FIND("村",L254)),"エラー"))))</f>
        <v>渋谷区</v>
      </c>
      <c r="D254" s="8" t="str">
        <f>IF(AND(E254&lt;F254,E254&lt;G254,E254&lt;H254),"区",IF(AND(F254&lt;G254,F254&lt;H254),"市",IF(G254&lt;H254,"町","村")))</f>
        <v>区</v>
      </c>
      <c r="E254" s="8">
        <f>IF(COUNTIF($L254,"*区*"),FIND("区",$L254,2),100)</f>
        <v>3</v>
      </c>
      <c r="F254" s="8">
        <f>IF(COUNTIF($L254,"*市*"),FIND("市",$L254,2),100)</f>
        <v>100</v>
      </c>
      <c r="G254" s="8">
        <f>IF(COUNTIF($L254,"*町田市*"),100,IF(COUNTIF(L254,"*町*"),FIND("町",$L254),100))</f>
        <v>100</v>
      </c>
      <c r="H254" s="8">
        <f>IF(COUNTIF($L254,"*東村山*"),100,IF(COUNTIF(L254,"*武蔵村山*"),100,IF(COUNTIF(L254,"*羽村市*"),100,IF(COUNTIF(L254,"*村*"),FIND("村",$L254,2),100))))</f>
        <v>100</v>
      </c>
      <c r="I254" s="37" t="s">
        <v>3085</v>
      </c>
      <c r="J254" s="37" t="s">
        <v>3135</v>
      </c>
      <c r="K254" s="37" t="s">
        <v>483</v>
      </c>
      <c r="L254" s="37" t="s">
        <v>3136</v>
      </c>
      <c r="M254" s="37" t="s">
        <v>3137</v>
      </c>
      <c r="N254" s="37" t="s">
        <v>3138</v>
      </c>
      <c r="O254" s="34">
        <v>47391</v>
      </c>
    </row>
    <row r="255" spans="1:15" x14ac:dyDescent="0.15">
      <c r="A255" s="3">
        <f t="shared" si="3"/>
        <v>254</v>
      </c>
      <c r="B255" s="7">
        <f>VLOOKUP(C255,区市町村番号!$B$3:$C$64,2,FALSE)</f>
        <v>13</v>
      </c>
      <c r="C255" s="8" t="str">
        <f>IF(D255="区",LEFT(L255,FIND("区",L255)),IF(D255="市",LEFT(L255,FIND("市",L255)),IF(D255="町",LEFT(L255,FIND("町",L255)),IF(D255="村",LEFT(L255,FIND("村",L255)),"エラー"))))</f>
        <v>渋谷区</v>
      </c>
      <c r="D255" s="8" t="str">
        <f>IF(AND(E255&lt;F255,E255&lt;G255,E255&lt;H255),"区",IF(AND(F255&lt;G255,F255&lt;H255),"市",IF(G255&lt;H255,"町","村")))</f>
        <v>区</v>
      </c>
      <c r="E255" s="8">
        <f>IF(COUNTIF($L255,"*区*"),FIND("区",$L255,2),100)</f>
        <v>3</v>
      </c>
      <c r="F255" s="8">
        <f>IF(COUNTIF($L255,"*市*"),FIND("市",$L255,2),100)</f>
        <v>100</v>
      </c>
      <c r="G255" s="8">
        <f>IF(COUNTIF($L255,"*町田市*"),100,IF(COUNTIF(L255,"*町*"),FIND("町",$L255),100))</f>
        <v>100</v>
      </c>
      <c r="H255" s="8">
        <f>IF(COUNTIF($L255,"*東村山*"),100,IF(COUNTIF(L255,"*武蔵村山*"),100,IF(COUNTIF(L255,"*羽村市*"),100,IF(COUNTIF(L255,"*村*"),FIND("村",$L255,2),100))))</f>
        <v>100</v>
      </c>
      <c r="I255" s="37" t="s">
        <v>1442</v>
      </c>
      <c r="J255" s="37" t="s">
        <v>1808</v>
      </c>
      <c r="K255" s="37" t="s">
        <v>512</v>
      </c>
      <c r="L255" s="37" t="s">
        <v>2200</v>
      </c>
      <c r="M255" s="37" t="s">
        <v>2555</v>
      </c>
      <c r="N255" s="37" t="s">
        <v>3</v>
      </c>
      <c r="O255" s="34">
        <v>46507</v>
      </c>
    </row>
    <row r="256" spans="1:15" x14ac:dyDescent="0.15">
      <c r="A256" s="3">
        <f t="shared" si="3"/>
        <v>255</v>
      </c>
      <c r="B256" s="7">
        <f>VLOOKUP(C256,区市町村番号!$B$3:$C$64,2,FALSE)</f>
        <v>13</v>
      </c>
      <c r="C256" s="8" t="str">
        <f>IF(D256="区",LEFT(L256,FIND("区",L256)),IF(D256="市",LEFT(L256,FIND("市",L256)),IF(D256="町",LEFT(L256,FIND("町",L256)),IF(D256="村",LEFT(L256,FIND("村",L256)),"エラー"))))</f>
        <v>渋谷区</v>
      </c>
      <c r="D256" s="8" t="str">
        <f>IF(AND(E256&lt;F256,E256&lt;G256,E256&lt;H256),"区",IF(AND(F256&lt;G256,F256&lt;H256),"市",IF(G256&lt;H256,"町","村")))</f>
        <v>区</v>
      </c>
      <c r="E256" s="8">
        <f>IF(COUNTIF($L256,"*区*"),FIND("区",$L256,2),100)</f>
        <v>3</v>
      </c>
      <c r="F256" s="8">
        <f>IF(COUNTIF($L256,"*市*"),FIND("市",$L256,2),100)</f>
        <v>100</v>
      </c>
      <c r="G256" s="8">
        <f>IF(COUNTIF($L256,"*町田市*"),100,IF(COUNTIF(L256,"*町*"),FIND("町",$L256),100))</f>
        <v>100</v>
      </c>
      <c r="H256" s="8">
        <f>IF(COUNTIF($L256,"*東村山*"),100,IF(COUNTIF(L256,"*武蔵村山*"),100,IF(COUNTIF(L256,"*羽村市*"),100,IF(COUNTIF(L256,"*村*"),FIND("村",$L256,2),100))))</f>
        <v>100</v>
      </c>
      <c r="I256" s="37" t="s">
        <v>3271</v>
      </c>
      <c r="J256" s="37" t="s">
        <v>3486</v>
      </c>
      <c r="K256" s="37" t="s">
        <v>466</v>
      </c>
      <c r="L256" s="37" t="s">
        <v>3487</v>
      </c>
      <c r="M256" s="37" t="s">
        <v>3488</v>
      </c>
      <c r="N256" s="37" t="s">
        <v>38</v>
      </c>
      <c r="O256" s="34">
        <v>47664</v>
      </c>
    </row>
    <row r="257" spans="1:15" x14ac:dyDescent="0.15">
      <c r="A257" s="3">
        <f t="shared" si="3"/>
        <v>256</v>
      </c>
      <c r="B257" s="7">
        <f>VLOOKUP(C257,区市町村番号!$B$3:$C$64,2,FALSE)</f>
        <v>13</v>
      </c>
      <c r="C257" s="8" t="str">
        <f>IF(D257="区",LEFT(L257,FIND("区",L257)),IF(D257="市",LEFT(L257,FIND("市",L257)),IF(D257="町",LEFT(L257,FIND("町",L257)),IF(D257="村",LEFT(L257,FIND("村",L257)),"エラー"))))</f>
        <v>渋谷区</v>
      </c>
      <c r="D257" s="8" t="str">
        <f>IF(AND(E257&lt;F257,E257&lt;G257,E257&lt;H257),"区",IF(AND(F257&lt;G257,F257&lt;H257),"市",IF(G257&lt;H257,"町","村")))</f>
        <v>区</v>
      </c>
      <c r="E257" s="8">
        <f>IF(COUNTIF($L257,"*区*"),FIND("区",$L257,2),100)</f>
        <v>3</v>
      </c>
      <c r="F257" s="8">
        <f>IF(COUNTIF($L257,"*市*"),FIND("市",$L257,2),100)</f>
        <v>100</v>
      </c>
      <c r="G257" s="8">
        <f>IF(COUNTIF($L257,"*町田市*"),100,IF(COUNTIF(L257,"*町*"),FIND("町",$L257),100))</f>
        <v>100</v>
      </c>
      <c r="H257" s="8">
        <f>IF(COUNTIF($L257,"*東村山*"),100,IF(COUNTIF(L257,"*武蔵村山*"),100,IF(COUNTIF(L257,"*羽村市*"),100,IF(COUNTIF(L257,"*村*"),FIND("村",$L257,2),100))))</f>
        <v>100</v>
      </c>
      <c r="I257" s="37" t="s">
        <v>1016</v>
      </c>
      <c r="J257" s="37" t="s">
        <v>3341</v>
      </c>
      <c r="K257" s="37" t="s">
        <v>1836</v>
      </c>
      <c r="L257" s="37" t="s">
        <v>2161</v>
      </c>
      <c r="M257" s="37" t="s">
        <v>2311</v>
      </c>
      <c r="N257" s="37" t="s">
        <v>3</v>
      </c>
      <c r="O257" s="34">
        <v>47603</v>
      </c>
    </row>
    <row r="258" spans="1:15" x14ac:dyDescent="0.15">
      <c r="A258" s="3">
        <f t="shared" si="3"/>
        <v>257</v>
      </c>
      <c r="B258" s="7">
        <f>VLOOKUP(C258,区市町村番号!$B$3:$C$64,2,FALSE)</f>
        <v>13</v>
      </c>
      <c r="C258" s="8" t="str">
        <f>IF(D258="区",LEFT(L258,FIND("区",L258)),IF(D258="市",LEFT(L258,FIND("市",L258)),IF(D258="町",LEFT(L258,FIND("町",L258)),IF(D258="村",LEFT(L258,FIND("村",L258)),"エラー"))))</f>
        <v>渋谷区</v>
      </c>
      <c r="D258" s="8" t="str">
        <f>IF(AND(E258&lt;F258,E258&lt;G258,E258&lt;H258),"区",IF(AND(F258&lt;G258,F258&lt;H258),"市",IF(G258&lt;H258,"町","村")))</f>
        <v>区</v>
      </c>
      <c r="E258" s="8">
        <f>IF(COUNTIF($L258,"*区*"),FIND("区",$L258,2),100)</f>
        <v>3</v>
      </c>
      <c r="F258" s="8">
        <f>IF(COUNTIF($L258,"*市*"),FIND("市",$L258,2),100)</f>
        <v>100</v>
      </c>
      <c r="G258" s="8">
        <f>IF(COUNTIF($L258,"*町田市*"),100,IF(COUNTIF(L258,"*町*"),FIND("町",$L258),100))</f>
        <v>100</v>
      </c>
      <c r="H258" s="8">
        <f>IF(COUNTIF($L258,"*東村山*"),100,IF(COUNTIF(L258,"*武蔵村山*"),100,IF(COUNTIF(L258,"*羽村市*"),100,IF(COUNTIF(L258,"*村*"),FIND("村",$L258,2),100))))</f>
        <v>100</v>
      </c>
      <c r="I258" s="37" t="s">
        <v>1017</v>
      </c>
      <c r="J258" s="37" t="s">
        <v>1560</v>
      </c>
      <c r="K258" s="37" t="s">
        <v>745</v>
      </c>
      <c r="L258" s="37" t="s">
        <v>1953</v>
      </c>
      <c r="M258" s="37" t="s">
        <v>2310</v>
      </c>
      <c r="N258" s="37" t="s">
        <v>17</v>
      </c>
      <c r="O258" s="34">
        <v>47603</v>
      </c>
    </row>
    <row r="259" spans="1:15" x14ac:dyDescent="0.15">
      <c r="A259" s="3">
        <f t="shared" si="3"/>
        <v>258</v>
      </c>
      <c r="B259" s="7">
        <f>VLOOKUP(C259,区市町村番号!$B$3:$C$64,2,FALSE)</f>
        <v>13</v>
      </c>
      <c r="C259" s="8" t="str">
        <f>IF(D259="区",LEFT(L259,FIND("区",L259)),IF(D259="市",LEFT(L259,FIND("市",L259)),IF(D259="町",LEFT(L259,FIND("町",L259)),IF(D259="村",LEFT(L259,FIND("村",L259)),"エラー"))))</f>
        <v>渋谷区</v>
      </c>
      <c r="D259" s="8" t="str">
        <f>IF(AND(E259&lt;F259,E259&lt;G259,E259&lt;H259),"区",IF(AND(F259&lt;G259,F259&lt;H259),"市",IF(G259&lt;H259,"町","村")))</f>
        <v>区</v>
      </c>
      <c r="E259" s="8">
        <f>IF(COUNTIF($L259,"*区*"),FIND("区",$L259,2),100)</f>
        <v>3</v>
      </c>
      <c r="F259" s="8">
        <f>IF(COUNTIF($L259,"*市*"),FIND("市",$L259,2),100)</f>
        <v>100</v>
      </c>
      <c r="G259" s="8">
        <f>IF(COUNTIF($L259,"*町田市*"),100,IF(COUNTIF(L259,"*町*"),FIND("町",$L259),100))</f>
        <v>100</v>
      </c>
      <c r="H259" s="8">
        <f>IF(COUNTIF($L259,"*東村山*"),100,IF(COUNTIF(L259,"*武蔵村山*"),100,IF(COUNTIF(L259,"*羽村市*"),100,IF(COUNTIF(L259,"*村*"),FIND("村",$L259,2),100))))</f>
        <v>100</v>
      </c>
      <c r="I259" s="37" t="s">
        <v>1251</v>
      </c>
      <c r="J259" s="37" t="s">
        <v>1559</v>
      </c>
      <c r="K259" s="37" t="s">
        <v>745</v>
      </c>
      <c r="L259" s="37" t="s">
        <v>1952</v>
      </c>
      <c r="M259" s="37" t="s">
        <v>2309</v>
      </c>
      <c r="N259" s="37" t="s">
        <v>3</v>
      </c>
      <c r="O259" s="34">
        <v>46295</v>
      </c>
    </row>
    <row r="260" spans="1:15" x14ac:dyDescent="0.15">
      <c r="A260" s="3">
        <f t="shared" ref="A260:A323" si="4">A259+1</f>
        <v>259</v>
      </c>
      <c r="B260" s="7">
        <f>VLOOKUP(C260,区市町村番号!$B$3:$C$64,2,FALSE)</f>
        <v>13</v>
      </c>
      <c r="C260" s="8" t="str">
        <f>IF(D260="区",LEFT(L260,FIND("区",L260)),IF(D260="市",LEFT(L260,FIND("市",L260)),IF(D260="町",LEFT(L260,FIND("町",L260)),IF(D260="村",LEFT(L260,FIND("村",L260)),"エラー"))))</f>
        <v>渋谷区</v>
      </c>
      <c r="D260" s="8" t="str">
        <f>IF(AND(E260&lt;F260,E260&lt;G260,E260&lt;H260),"区",IF(AND(F260&lt;G260,F260&lt;H260),"市",IF(G260&lt;H260,"町","村")))</f>
        <v>区</v>
      </c>
      <c r="E260" s="8">
        <f>IF(COUNTIF($L260,"*区*"),FIND("区",$L260,2),100)</f>
        <v>3</v>
      </c>
      <c r="F260" s="8">
        <f>IF(COUNTIF($L260,"*市*"),FIND("市",$L260,2),100)</f>
        <v>100</v>
      </c>
      <c r="G260" s="8">
        <f>IF(COUNTIF($L260,"*町田市*"),100,IF(COUNTIF(L260,"*町*"),FIND("町",$L260),100))</f>
        <v>100</v>
      </c>
      <c r="H260" s="8">
        <f>IF(COUNTIF($L260,"*東村山*"),100,IF(COUNTIF(L260,"*武蔵村山*"),100,IF(COUNTIF(L260,"*羽村市*"),100,IF(COUNTIF(L260,"*村*"),FIND("村",$L260,2),100))))</f>
        <v>100</v>
      </c>
      <c r="I260" s="37" t="s">
        <v>1410</v>
      </c>
      <c r="J260" s="37" t="s">
        <v>1561</v>
      </c>
      <c r="K260" s="37" t="s">
        <v>1836</v>
      </c>
      <c r="L260" s="37" t="s">
        <v>2161</v>
      </c>
      <c r="M260" s="37" t="s">
        <v>2311</v>
      </c>
      <c r="N260" s="37" t="s">
        <v>3</v>
      </c>
      <c r="O260" s="34">
        <v>46173</v>
      </c>
    </row>
    <row r="261" spans="1:15" x14ac:dyDescent="0.15">
      <c r="A261" s="3">
        <f t="shared" si="4"/>
        <v>260</v>
      </c>
      <c r="B261" s="7">
        <f>VLOOKUP(C261,区市町村番号!$B$3:$C$64,2,FALSE)</f>
        <v>13</v>
      </c>
      <c r="C261" s="8" t="str">
        <f>IF(D261="区",LEFT(L261,FIND("区",L261)),IF(D261="市",LEFT(L261,FIND("市",L261)),IF(D261="町",LEFT(L261,FIND("町",L261)),IF(D261="村",LEFT(L261,FIND("村",L261)),"エラー"))))</f>
        <v>渋谷区</v>
      </c>
      <c r="D261" s="8" t="str">
        <f>IF(AND(E261&lt;F261,E261&lt;G261,E261&lt;H261),"区",IF(AND(F261&lt;G261,F261&lt;H261),"市",IF(G261&lt;H261,"町","村")))</f>
        <v>区</v>
      </c>
      <c r="E261" s="8">
        <f>IF(COUNTIF($L261,"*区*"),FIND("区",$L261,2),100)</f>
        <v>3</v>
      </c>
      <c r="F261" s="8">
        <f>IF(COUNTIF($L261,"*市*"),FIND("市",$L261,2),100)</f>
        <v>100</v>
      </c>
      <c r="G261" s="8">
        <f>IF(COUNTIF($L261,"*町田市*"),100,IF(COUNTIF(L261,"*町*"),FIND("町",$L261),100))</f>
        <v>6</v>
      </c>
      <c r="H261" s="8">
        <f>IF(COUNTIF($L261,"*東村山*"),100,IF(COUNTIF(L261,"*武蔵村山*"),100,IF(COUNTIF(L261,"*羽村市*"),100,IF(COUNTIF(L261,"*村*"),FIND("村",$L261,2),100))))</f>
        <v>100</v>
      </c>
      <c r="I261" s="37" t="s">
        <v>1252</v>
      </c>
      <c r="J261" s="37" t="s">
        <v>1561</v>
      </c>
      <c r="K261" s="37" t="s">
        <v>1836</v>
      </c>
      <c r="L261" s="37" t="s">
        <v>1954</v>
      </c>
      <c r="M261" s="37" t="s">
        <v>2311</v>
      </c>
      <c r="N261" s="37" t="s">
        <v>3</v>
      </c>
      <c r="O261" s="34">
        <v>46295</v>
      </c>
    </row>
    <row r="262" spans="1:15" x14ac:dyDescent="0.15">
      <c r="A262" s="3">
        <f t="shared" si="4"/>
        <v>261</v>
      </c>
      <c r="B262" s="7">
        <f>VLOOKUP(C262,区市町村番号!$B$3:$C$64,2,FALSE)</f>
        <v>13</v>
      </c>
      <c r="C262" s="8" t="str">
        <f>IF(D262="区",LEFT(L262,FIND("区",L262)),IF(D262="市",LEFT(L262,FIND("市",L262)),IF(D262="町",LEFT(L262,FIND("町",L262)),IF(D262="村",LEFT(L262,FIND("村",L262)),"エラー"))))</f>
        <v>渋谷区</v>
      </c>
      <c r="D262" s="8" t="str">
        <f>IF(AND(E262&lt;F262,E262&lt;G262,E262&lt;H262),"区",IF(AND(F262&lt;G262,F262&lt;H262),"市",IF(G262&lt;H262,"町","村")))</f>
        <v>区</v>
      </c>
      <c r="E262" s="8">
        <f>IF(COUNTIF($L262,"*区*"),FIND("区",$L262,2),100)</f>
        <v>3</v>
      </c>
      <c r="F262" s="8">
        <f>IF(COUNTIF($L262,"*市*"),FIND("市",$L262,2),100)</f>
        <v>100</v>
      </c>
      <c r="G262" s="8">
        <f>IF(COUNTIF($L262,"*町田市*"),100,IF(COUNTIF(L262,"*町*"),FIND("町",$L262),100))</f>
        <v>100</v>
      </c>
      <c r="H262" s="8">
        <f>IF(COUNTIF($L262,"*東村山*"),100,IF(COUNTIF(L262,"*武蔵村山*"),100,IF(COUNTIF(L262,"*羽村市*"),100,IF(COUNTIF(L262,"*村*"),FIND("村",$L262,2),100))))</f>
        <v>100</v>
      </c>
      <c r="I262" s="37" t="s">
        <v>1013</v>
      </c>
      <c r="J262" s="37" t="s">
        <v>781</v>
      </c>
      <c r="K262" s="37" t="s">
        <v>678</v>
      </c>
      <c r="L262" s="37" t="s">
        <v>1950</v>
      </c>
      <c r="M262" s="37" t="s">
        <v>782</v>
      </c>
      <c r="N262" s="37" t="s">
        <v>3</v>
      </c>
      <c r="O262" s="34">
        <v>47603</v>
      </c>
    </row>
    <row r="263" spans="1:15" x14ac:dyDescent="0.15">
      <c r="A263" s="3">
        <f t="shared" si="4"/>
        <v>262</v>
      </c>
      <c r="B263" s="7">
        <f>VLOOKUP(C263,区市町村番号!$B$3:$C$64,2,FALSE)</f>
        <v>13</v>
      </c>
      <c r="C263" s="8" t="str">
        <f>IF(D263="区",LEFT(L263,FIND("区",L263)),IF(D263="市",LEFT(L263,FIND("市",L263)),IF(D263="町",LEFT(L263,FIND("町",L263)),IF(D263="村",LEFT(L263,FIND("村",L263)),"エラー"))))</f>
        <v>渋谷区</v>
      </c>
      <c r="D263" s="8" t="str">
        <f>IF(AND(E263&lt;F263,E263&lt;G263,E263&lt;H263),"区",IF(AND(F263&lt;G263,F263&lt;H263),"市",IF(G263&lt;H263,"町","村")))</f>
        <v>区</v>
      </c>
      <c r="E263" s="8">
        <f>IF(COUNTIF($L263,"*区*"),FIND("区",$L263,2),100)</f>
        <v>3</v>
      </c>
      <c r="F263" s="8">
        <f>IF(COUNTIF($L263,"*市*"),FIND("市",$L263,2),100)</f>
        <v>100</v>
      </c>
      <c r="G263" s="8">
        <f>IF(COUNTIF($L263,"*町田市*"),100,IF(COUNTIF(L263,"*町*"),FIND("町",$L263),100))</f>
        <v>100</v>
      </c>
      <c r="H263" s="8">
        <f>IF(COUNTIF($L263,"*東村山*"),100,IF(COUNTIF(L263,"*武蔵村山*"),100,IF(COUNTIF(L263,"*羽村市*"),100,IF(COUNTIF(L263,"*村*"),FIND("村",$L263,2),100))))</f>
        <v>100</v>
      </c>
      <c r="I263" s="37" t="s">
        <v>1228</v>
      </c>
      <c r="J263" s="37" t="s">
        <v>3381</v>
      </c>
      <c r="K263" s="37" t="s">
        <v>3382</v>
      </c>
      <c r="L263" s="37" t="s">
        <v>3383</v>
      </c>
      <c r="M263" s="37" t="s">
        <v>3384</v>
      </c>
      <c r="N263" s="37" t="s">
        <v>3</v>
      </c>
      <c r="O263" s="34">
        <v>46295</v>
      </c>
    </row>
    <row r="264" spans="1:15" ht="27" x14ac:dyDescent="0.15">
      <c r="A264" s="3">
        <f t="shared" si="4"/>
        <v>263</v>
      </c>
      <c r="B264" s="7">
        <f>VLOOKUP(C264,区市町村番号!$B$3:$C$64,2,FALSE)</f>
        <v>13</v>
      </c>
      <c r="C264" s="8" t="str">
        <f>IF(D264="区",LEFT(L264,FIND("区",L264)),IF(D264="市",LEFT(L264,FIND("市",L264)),IF(D264="町",LEFT(L264,FIND("町",L264)),IF(D264="村",LEFT(L264,FIND("村",L264)),"エラー"))))</f>
        <v>渋谷区</v>
      </c>
      <c r="D264" s="8" t="str">
        <f>IF(AND(E264&lt;F264,E264&lt;G264,E264&lt;H264),"区",IF(AND(F264&lt;G264,F264&lt;H264),"市",IF(G264&lt;H264,"町","村")))</f>
        <v>区</v>
      </c>
      <c r="E264" s="8">
        <f>IF(COUNTIF($L264,"*区*"),FIND("区",$L264,2),100)</f>
        <v>3</v>
      </c>
      <c r="F264" s="8">
        <f>IF(COUNTIF($L264,"*市*"),FIND("市",$L264,2),100)</f>
        <v>100</v>
      </c>
      <c r="G264" s="8">
        <f>IF(COUNTIF($L264,"*町田市*"),100,IF(COUNTIF(L264,"*町*"),FIND("町",$L264),100))</f>
        <v>100</v>
      </c>
      <c r="H264" s="8">
        <f>IF(COUNTIF($L264,"*東村山*"),100,IF(COUNTIF(L264,"*武蔵村山*"),100,IF(COUNTIF(L264,"*羽村市*"),100,IF(COUNTIF(L264,"*村*"),FIND("村",$L264,2),100))))</f>
        <v>100</v>
      </c>
      <c r="I264" s="37" t="s">
        <v>1335</v>
      </c>
      <c r="J264" s="37" t="s">
        <v>2879</v>
      </c>
      <c r="K264" s="37" t="s">
        <v>482</v>
      </c>
      <c r="L264" s="37" t="s">
        <v>297</v>
      </c>
      <c r="M264" s="37" t="s">
        <v>99</v>
      </c>
      <c r="N264" s="37" t="s">
        <v>2611</v>
      </c>
      <c r="O264" s="34">
        <v>47238</v>
      </c>
    </row>
    <row r="265" spans="1:15" x14ac:dyDescent="0.15">
      <c r="A265" s="3">
        <f t="shared" si="4"/>
        <v>264</v>
      </c>
      <c r="B265" s="7">
        <f>VLOOKUP(C265,区市町村番号!$B$3:$C$64,2,FALSE)</f>
        <v>13</v>
      </c>
      <c r="C265" s="8" t="str">
        <f>IF(D265="区",LEFT(L265,FIND("区",L265)),IF(D265="市",LEFT(L265,FIND("市",L265)),IF(D265="町",LEFT(L265,FIND("町",L265)),IF(D265="村",LEFT(L265,FIND("村",L265)),"エラー"))))</f>
        <v>渋谷区</v>
      </c>
      <c r="D265" s="8" t="str">
        <f>IF(AND(E265&lt;F265,E265&lt;G265,E265&lt;H265),"区",IF(AND(F265&lt;G265,F265&lt;H265),"市",IF(G265&lt;H265,"町","村")))</f>
        <v>区</v>
      </c>
      <c r="E265" s="8">
        <f>IF(COUNTIF($L265,"*区*"),FIND("区",$L265,2),100)</f>
        <v>3</v>
      </c>
      <c r="F265" s="8">
        <f>IF(COUNTIF($L265,"*市*"),FIND("市",$L265,2),100)</f>
        <v>100</v>
      </c>
      <c r="G265" s="8">
        <f>IF(COUNTIF($L265,"*町田市*"),100,IF(COUNTIF(L265,"*町*"),FIND("町",$L265),100))</f>
        <v>100</v>
      </c>
      <c r="H265" s="8">
        <f>IF(COUNTIF($L265,"*東村山*"),100,IF(COUNTIF(L265,"*武蔵村山*"),100,IF(COUNTIF(L265,"*羽村市*"),100,IF(COUNTIF(L265,"*村*"),FIND("村",$L265,2),100))))</f>
        <v>100</v>
      </c>
      <c r="I265" s="37" t="s">
        <v>1264</v>
      </c>
      <c r="J265" s="37" t="s">
        <v>1718</v>
      </c>
      <c r="K265" s="37" t="s">
        <v>466</v>
      </c>
      <c r="L265" s="37" t="s">
        <v>2105</v>
      </c>
      <c r="M265" s="37" t="s">
        <v>2471</v>
      </c>
      <c r="N265" s="37" t="s">
        <v>4</v>
      </c>
      <c r="O265" s="34">
        <v>46538</v>
      </c>
    </row>
    <row r="266" spans="1:15" ht="27" x14ac:dyDescent="0.15">
      <c r="A266" s="3">
        <f t="shared" si="4"/>
        <v>265</v>
      </c>
      <c r="B266" s="7">
        <f>VLOOKUP(C266,区市町村番号!$B$3:$C$64,2,FALSE)</f>
        <v>13</v>
      </c>
      <c r="C266" s="8" t="str">
        <f>IF(D266="区",LEFT(L266,FIND("区",L266)),IF(D266="市",LEFT(L266,FIND("市",L266)),IF(D266="町",LEFT(L266,FIND("町",L266)),IF(D266="村",LEFT(L266,FIND("村",L266)),"エラー"))))</f>
        <v>渋谷区</v>
      </c>
      <c r="D266" s="8" t="str">
        <f>IF(AND(E266&lt;F266,E266&lt;G266,E266&lt;H266),"区",IF(AND(F266&lt;G266,F266&lt;H266),"市",IF(G266&lt;H266,"町","村")))</f>
        <v>区</v>
      </c>
      <c r="E266" s="8">
        <f>IF(COUNTIF($L266,"*区*"),FIND("区",$L266,2),100)</f>
        <v>3</v>
      </c>
      <c r="F266" s="8">
        <f>IF(COUNTIF($L266,"*市*"),FIND("市",$L266,2),100)</f>
        <v>100</v>
      </c>
      <c r="G266" s="8">
        <f>IF(COUNTIF($L266,"*町田市*"),100,IF(COUNTIF(L266,"*町*"),FIND("町",$L266),100))</f>
        <v>100</v>
      </c>
      <c r="H266" s="8">
        <f>IF(COUNTIF($L266,"*東村山*"),100,IF(COUNTIF(L266,"*武蔵村山*"),100,IF(COUNTIF(L266,"*羽村市*"),100,IF(COUNTIF(L266,"*村*"),FIND("村",$L266,2),100))))</f>
        <v>100</v>
      </c>
      <c r="I266" s="36" t="s">
        <v>1076</v>
      </c>
      <c r="J266" s="36" t="s">
        <v>1595</v>
      </c>
      <c r="K266" s="36" t="s">
        <v>554</v>
      </c>
      <c r="L266" s="36" t="s">
        <v>1983</v>
      </c>
      <c r="M266" s="36" t="s">
        <v>2346</v>
      </c>
      <c r="N266" s="36" t="s">
        <v>2578</v>
      </c>
      <c r="O266" s="34">
        <v>47634</v>
      </c>
    </row>
    <row r="267" spans="1:15" x14ac:dyDescent="0.15">
      <c r="A267" s="3">
        <f t="shared" si="4"/>
        <v>266</v>
      </c>
      <c r="B267" s="7">
        <f>VLOOKUP(C267,区市町村番号!$B$3:$C$64,2,FALSE)</f>
        <v>13</v>
      </c>
      <c r="C267" s="8" t="str">
        <f>IF(D267="区",LEFT(L267,FIND("区",L267)),IF(D267="市",LEFT(L267,FIND("市",L267)),IF(D267="町",LEFT(L267,FIND("町",L267)),IF(D267="村",LEFT(L267,FIND("村",L267)),"エラー"))))</f>
        <v>渋谷区</v>
      </c>
      <c r="D267" s="8" t="str">
        <f>IF(AND(E267&lt;F267,E267&lt;G267,E267&lt;H267),"区",IF(AND(F267&lt;G267,F267&lt;H267),"市",IF(G267&lt;H267,"町","村")))</f>
        <v>区</v>
      </c>
      <c r="E267" s="8">
        <f>IF(COUNTIF($L267,"*区*"),FIND("区",$L267,2),100)</f>
        <v>3</v>
      </c>
      <c r="F267" s="8">
        <f>IF(COUNTIF($L267,"*市*"),FIND("市",$L267,2),100)</f>
        <v>100</v>
      </c>
      <c r="G267" s="8">
        <f>IF(COUNTIF($L267,"*町田市*"),100,IF(COUNTIF(L267,"*町*"),FIND("町",$L267),100))</f>
        <v>100</v>
      </c>
      <c r="H267" s="8">
        <f>IF(COUNTIF($L267,"*東村山*"),100,IF(COUNTIF(L267,"*武蔵村山*"),100,IF(COUNTIF(L267,"*羽村市*"),100,IF(COUNTIF(L267,"*村*"),FIND("村",$L267,2),100))))</f>
        <v>100</v>
      </c>
      <c r="I267" s="37" t="s">
        <v>1345</v>
      </c>
      <c r="J267" s="37" t="s">
        <v>1763</v>
      </c>
      <c r="K267" s="37" t="s">
        <v>598</v>
      </c>
      <c r="L267" s="37" t="s">
        <v>2154</v>
      </c>
      <c r="M267" s="37" t="s">
        <v>2514</v>
      </c>
      <c r="N267" s="37" t="s">
        <v>3</v>
      </c>
      <c r="O267" s="34">
        <v>47361</v>
      </c>
    </row>
    <row r="268" spans="1:15" x14ac:dyDescent="0.15">
      <c r="A268" s="3">
        <f t="shared" si="4"/>
        <v>267</v>
      </c>
      <c r="B268" s="7">
        <f>VLOOKUP(C268,区市町村番号!$B$3:$C$64,2,FALSE)</f>
        <v>13</v>
      </c>
      <c r="C268" s="8" t="str">
        <f>IF(D268="区",LEFT(L268,FIND("区",L268)),IF(D268="市",LEFT(L268,FIND("市",L268)),IF(D268="町",LEFT(L268,FIND("町",L268)),IF(D268="村",LEFT(L268,FIND("村",L268)),"エラー"))))</f>
        <v>渋谷区</v>
      </c>
      <c r="D268" s="8" t="str">
        <f>IF(AND(E268&lt;F268,E268&lt;G268,E268&lt;H268),"区",IF(AND(F268&lt;G268,F268&lt;H268),"市",IF(G268&lt;H268,"町","村")))</f>
        <v>区</v>
      </c>
      <c r="E268" s="8">
        <f>IF(COUNTIF($L268,"*区*"),FIND("区",$L268,2),100)</f>
        <v>3</v>
      </c>
      <c r="F268" s="8">
        <f>IF(COUNTIF($L268,"*市*"),FIND("市",$L268,2),100)</f>
        <v>100</v>
      </c>
      <c r="G268" s="8">
        <f>IF(COUNTIF($L268,"*町田市*"),100,IF(COUNTIF(L268,"*町*"),FIND("町",$L268),100))</f>
        <v>5</v>
      </c>
      <c r="H268" s="8">
        <f>IF(COUNTIF($L268,"*東村山*"),100,IF(COUNTIF(L268,"*武蔵村山*"),100,IF(COUNTIF(L268,"*羽村市*"),100,IF(COUNTIF(L268,"*村*"),FIND("村",$L268,2),100))))</f>
        <v>100</v>
      </c>
      <c r="I268" s="36" t="s">
        <v>1099</v>
      </c>
      <c r="J268" s="36" t="s">
        <v>1605</v>
      </c>
      <c r="K268" s="36" t="s">
        <v>511</v>
      </c>
      <c r="L268" s="36" t="s">
        <v>1992</v>
      </c>
      <c r="M268" s="36" t="s">
        <v>2355</v>
      </c>
      <c r="N268" s="36" t="s">
        <v>3</v>
      </c>
      <c r="O268" s="34">
        <v>46022</v>
      </c>
    </row>
    <row r="269" spans="1:15" x14ac:dyDescent="0.15">
      <c r="A269" s="3">
        <f t="shared" si="4"/>
        <v>268</v>
      </c>
      <c r="B269" s="7">
        <f>VLOOKUP(C269,区市町村番号!$B$3:$C$64,2,FALSE)</f>
        <v>13</v>
      </c>
      <c r="C269" s="8" t="str">
        <f>IF(D269="区",LEFT(L269,FIND("区",L269)),IF(D269="市",LEFT(L269,FIND("市",L269)),IF(D269="町",LEFT(L269,FIND("町",L269)),IF(D269="村",LEFT(L269,FIND("村",L269)),"エラー"))))</f>
        <v>渋谷区</v>
      </c>
      <c r="D269" s="8" t="str">
        <f>IF(AND(E269&lt;F269,E269&lt;G269,E269&lt;H269),"区",IF(AND(F269&lt;G269,F269&lt;H269),"市",IF(G269&lt;H269,"町","村")))</f>
        <v>区</v>
      </c>
      <c r="E269" s="8">
        <f>IF(COUNTIF($L269,"*区*"),FIND("区",$L269,2),100)</f>
        <v>3</v>
      </c>
      <c r="F269" s="8">
        <f>IF(COUNTIF($L269,"*市*"),FIND("市",$L269,2),100)</f>
        <v>100</v>
      </c>
      <c r="G269" s="8">
        <f>IF(COUNTIF($L269,"*町田市*"),100,IF(COUNTIF(L269,"*町*"),FIND("町",$L269),100))</f>
        <v>100</v>
      </c>
      <c r="H269" s="8">
        <f>IF(COUNTIF($L269,"*東村山*"),100,IF(COUNTIF(L269,"*武蔵村山*"),100,IF(COUNTIF(L269,"*羽村市*"),100,IF(COUNTIF(L269,"*村*"),FIND("村",$L269,2),100))))</f>
        <v>100</v>
      </c>
      <c r="I269" s="37" t="s">
        <v>977</v>
      </c>
      <c r="J269" s="37" t="s">
        <v>774</v>
      </c>
      <c r="K269" s="37" t="s">
        <v>450</v>
      </c>
      <c r="L269" s="37" t="s">
        <v>1928</v>
      </c>
      <c r="M269" s="37" t="s">
        <v>775</v>
      </c>
      <c r="N269" s="37" t="s">
        <v>3</v>
      </c>
      <c r="O269" s="34">
        <v>45961</v>
      </c>
    </row>
    <row r="270" spans="1:15" x14ac:dyDescent="0.15">
      <c r="A270" s="3">
        <f t="shared" si="4"/>
        <v>269</v>
      </c>
      <c r="B270" s="7">
        <f>VLOOKUP(C270,区市町村番号!$B$3:$C$64,2,FALSE)</f>
        <v>14</v>
      </c>
      <c r="C270" s="8" t="str">
        <f>IF(D270="区",LEFT(L270,FIND("区",L270)),IF(D270="市",LEFT(L270,FIND("市",L270)),IF(D270="町",LEFT(L270,FIND("町",L270)),IF(D270="村",LEFT(L270,FIND("村",L270)),"エラー"))))</f>
        <v>中野区</v>
      </c>
      <c r="D270" s="8" t="str">
        <f>IF(AND(E270&lt;F270,E270&lt;G270,E270&lt;H270),"区",IF(AND(F270&lt;G270,F270&lt;H270),"市",IF(G270&lt;H270,"町","村")))</f>
        <v>区</v>
      </c>
      <c r="E270" s="8">
        <f>IF(COUNTIF($L270,"*区*"),FIND("区",$L270,2),100)</f>
        <v>3</v>
      </c>
      <c r="F270" s="8">
        <f>IF(COUNTIF($L270,"*市*"),FIND("市",$L270,2),100)</f>
        <v>100</v>
      </c>
      <c r="G270" s="8">
        <f>IF(COUNTIF($L270,"*町田市*"),100,IF(COUNTIF(L270,"*町*"),FIND("町",$L270),100))</f>
        <v>100</v>
      </c>
      <c r="H270" s="8">
        <f>IF(COUNTIF($L270,"*東村山*"),100,IF(COUNTIF(L270,"*武蔵村山*"),100,IF(COUNTIF(L270,"*羽村市*"),100,IF(COUNTIF(L270,"*村*"),FIND("村",$L270,2),100))))</f>
        <v>100</v>
      </c>
      <c r="I270" s="37" t="s">
        <v>898</v>
      </c>
      <c r="J270" s="37" t="s">
        <v>1491</v>
      </c>
      <c r="K270" s="37" t="s">
        <v>691</v>
      </c>
      <c r="L270" s="37" t="s">
        <v>1883</v>
      </c>
      <c r="M270" s="37" t="s">
        <v>2234</v>
      </c>
      <c r="N270" s="37" t="s">
        <v>733</v>
      </c>
      <c r="O270" s="34">
        <v>47542</v>
      </c>
    </row>
    <row r="271" spans="1:15" x14ac:dyDescent="0.15">
      <c r="A271" s="3">
        <f t="shared" si="4"/>
        <v>270</v>
      </c>
      <c r="B271" s="7">
        <f>VLOOKUP(C271,区市町村番号!$B$3:$C$64,2,FALSE)</f>
        <v>14</v>
      </c>
      <c r="C271" s="8" t="str">
        <f>IF(D271="区",LEFT(L271,FIND("区",L271)),IF(D271="市",LEFT(L271,FIND("市",L271)),IF(D271="町",LEFT(L271,FIND("町",L271)),IF(D271="村",LEFT(L271,FIND("村",L271)),"エラー"))))</f>
        <v>中野区</v>
      </c>
      <c r="D271" s="8" t="str">
        <f>IF(AND(E271&lt;F271,E271&lt;G271,E271&lt;H271),"区",IF(AND(F271&lt;G271,F271&lt;H271),"市",IF(G271&lt;H271,"町","村")))</f>
        <v>区</v>
      </c>
      <c r="E271" s="8">
        <f>IF(COUNTIF($L271,"*区*"),FIND("区",$L271,2),100)</f>
        <v>3</v>
      </c>
      <c r="F271" s="8">
        <f>IF(COUNTIF($L271,"*市*"),FIND("市",$L271,2),100)</f>
        <v>100</v>
      </c>
      <c r="G271" s="8">
        <f>IF(COUNTIF($L271,"*町田市*"),100,IF(COUNTIF(L271,"*町*"),FIND("町",$L271),100))</f>
        <v>100</v>
      </c>
      <c r="H271" s="8">
        <f>IF(COUNTIF($L271,"*東村山*"),100,IF(COUNTIF(L271,"*武蔵村山*"),100,IF(COUNTIF(L271,"*羽村市*"),100,IF(COUNTIF(L271,"*村*"),FIND("村",$L271,2),100))))</f>
        <v>100</v>
      </c>
      <c r="I271" s="37" t="s">
        <v>1129</v>
      </c>
      <c r="J271" s="37" t="s">
        <v>1626</v>
      </c>
      <c r="K271" s="37" t="s">
        <v>484</v>
      </c>
      <c r="L271" s="37" t="s">
        <v>2015</v>
      </c>
      <c r="M271" s="37" t="s">
        <v>2380</v>
      </c>
      <c r="N271" s="37" t="s">
        <v>3</v>
      </c>
      <c r="O271" s="34">
        <v>47664</v>
      </c>
    </row>
    <row r="272" spans="1:15" x14ac:dyDescent="0.15">
      <c r="A272" s="3">
        <f t="shared" si="4"/>
        <v>271</v>
      </c>
      <c r="B272" s="7">
        <f>VLOOKUP(C272,区市町村番号!$B$3:$C$64,2,FALSE)</f>
        <v>14</v>
      </c>
      <c r="C272" s="8" t="str">
        <f>IF(D272="区",LEFT(L272,FIND("区",L272)),IF(D272="市",LEFT(L272,FIND("市",L272)),IF(D272="町",LEFT(L272,FIND("町",L272)),IF(D272="村",LEFT(L272,FIND("村",L272)),"エラー"))))</f>
        <v>中野区</v>
      </c>
      <c r="D272" s="8" t="str">
        <f>IF(AND(E272&lt;F272,E272&lt;G272,E272&lt;H272),"区",IF(AND(F272&lt;G272,F272&lt;H272),"市",IF(G272&lt;H272,"町","村")))</f>
        <v>区</v>
      </c>
      <c r="E272" s="8">
        <f>IF(COUNTIF($L272,"*区*"),FIND("区",$L272,2),100)</f>
        <v>3</v>
      </c>
      <c r="F272" s="8">
        <f>IF(COUNTIF($L272,"*市*"),FIND("市",$L272,2),100)</f>
        <v>100</v>
      </c>
      <c r="G272" s="8">
        <f>IF(COUNTIF($L272,"*町田市*"),100,IF(COUNTIF(L272,"*町*"),FIND("町",$L272),100))</f>
        <v>100</v>
      </c>
      <c r="H272" s="8">
        <f>IF(COUNTIF($L272,"*東村山*"),100,IF(COUNTIF(L272,"*武蔵村山*"),100,IF(COUNTIF(L272,"*羽村市*"),100,IF(COUNTIF(L272,"*村*"),FIND("村",$L272,2),100))))</f>
        <v>100</v>
      </c>
      <c r="I272" s="37" t="s">
        <v>1424</v>
      </c>
      <c r="J272" s="37" t="s">
        <v>1800</v>
      </c>
      <c r="K272" s="37" t="s">
        <v>484</v>
      </c>
      <c r="L272" s="37" t="s">
        <v>2192</v>
      </c>
      <c r="M272" s="37" t="s">
        <v>2345</v>
      </c>
      <c r="N272" s="37" t="s">
        <v>146</v>
      </c>
      <c r="O272" s="34">
        <v>46387</v>
      </c>
    </row>
    <row r="273" spans="1:15" x14ac:dyDescent="0.15">
      <c r="A273" s="3">
        <f t="shared" si="4"/>
        <v>272</v>
      </c>
      <c r="B273" s="7">
        <f>VLOOKUP(C273,区市町村番号!$B$3:$C$64,2,FALSE)</f>
        <v>14</v>
      </c>
      <c r="C273" s="8" t="str">
        <f>IF(D273="区",LEFT(L273,FIND("区",L273)),IF(D273="市",LEFT(L273,FIND("市",L273)),IF(D273="町",LEFT(L273,FIND("町",L273)),IF(D273="村",LEFT(L273,FIND("村",L273)),"エラー"))))</f>
        <v>中野区</v>
      </c>
      <c r="D273" s="8" t="str">
        <f>IF(AND(E273&lt;F273,E273&lt;G273,E273&lt;H273),"区",IF(AND(F273&lt;G273,F273&lt;H273),"市",IF(G273&lt;H273,"町","村")))</f>
        <v>区</v>
      </c>
      <c r="E273" s="8">
        <f>IF(COUNTIF($L273,"*区*"),FIND("区",$L273,2),100)</f>
        <v>3</v>
      </c>
      <c r="F273" s="8">
        <f>IF(COUNTIF($L273,"*市*"),FIND("市",$L273,2),100)</f>
        <v>100</v>
      </c>
      <c r="G273" s="8">
        <f>IF(COUNTIF($L273,"*町田市*"),100,IF(COUNTIF(L273,"*町*"),FIND("町",$L273),100))</f>
        <v>5</v>
      </c>
      <c r="H273" s="8">
        <f>IF(COUNTIF($L273,"*東村山*"),100,IF(COUNTIF(L273,"*武蔵村山*"),100,IF(COUNTIF(L273,"*羽村市*"),100,IF(COUNTIF(L273,"*村*"),FIND("村",$L273,2),100))))</f>
        <v>100</v>
      </c>
      <c r="I273" s="37" t="s">
        <v>2796</v>
      </c>
      <c r="J273" s="37" t="s">
        <v>255</v>
      </c>
      <c r="K273" s="37" t="s">
        <v>513</v>
      </c>
      <c r="L273" s="37" t="s">
        <v>314</v>
      </c>
      <c r="M273" s="37" t="s">
        <v>101</v>
      </c>
      <c r="N273" s="37" t="s">
        <v>3</v>
      </c>
      <c r="O273" s="34">
        <v>47026</v>
      </c>
    </row>
    <row r="274" spans="1:15" x14ac:dyDescent="0.15">
      <c r="A274" s="3">
        <f t="shared" si="4"/>
        <v>273</v>
      </c>
      <c r="B274" s="7">
        <f>VLOOKUP(C274,区市町村番号!$B$3:$C$64,2,FALSE)</f>
        <v>14</v>
      </c>
      <c r="C274" s="8" t="str">
        <f>IF(D274="区",LEFT(L274,FIND("区",L274)),IF(D274="市",LEFT(L274,FIND("市",L274)),IF(D274="町",LEFT(L274,FIND("町",L274)),IF(D274="村",LEFT(L274,FIND("村",L274)),"エラー"))))</f>
        <v>中野区</v>
      </c>
      <c r="D274" s="8" t="str">
        <f>IF(AND(E274&lt;F274,E274&lt;G274,E274&lt;H274),"区",IF(AND(F274&lt;G274,F274&lt;H274),"市",IF(G274&lt;H274,"町","村")))</f>
        <v>区</v>
      </c>
      <c r="E274" s="8">
        <f>IF(COUNTIF($L274,"*区*"),FIND("区",$L274,2),100)</f>
        <v>3</v>
      </c>
      <c r="F274" s="8">
        <f>IF(COUNTIF($L274,"*市*"),FIND("市",$L274,2),100)</f>
        <v>100</v>
      </c>
      <c r="G274" s="8">
        <f>IF(COUNTIF($L274,"*町田市*"),100,IF(COUNTIF(L274,"*町*"),FIND("町",$L274),100))</f>
        <v>5</v>
      </c>
      <c r="H274" s="8">
        <f>IF(COUNTIF($L274,"*東村山*"),100,IF(COUNTIF(L274,"*武蔵村山*"),100,IF(COUNTIF(L274,"*羽村市*"),100,IF(COUNTIF(L274,"*村*"),FIND("村",$L274,2),100))))</f>
        <v>100</v>
      </c>
      <c r="I274" s="37" t="s">
        <v>900</v>
      </c>
      <c r="J274" s="37" t="s">
        <v>255</v>
      </c>
      <c r="K274" s="37" t="s">
        <v>513</v>
      </c>
      <c r="L274" s="37" t="s">
        <v>314</v>
      </c>
      <c r="M274" s="37" t="s">
        <v>101</v>
      </c>
      <c r="N274" s="37" t="s">
        <v>3</v>
      </c>
      <c r="O274" s="34">
        <v>47664</v>
      </c>
    </row>
    <row r="275" spans="1:15" x14ac:dyDescent="0.15">
      <c r="A275" s="3">
        <f t="shared" si="4"/>
        <v>274</v>
      </c>
      <c r="B275" s="7">
        <f>VLOOKUP(C275,区市町村番号!$B$3:$C$64,2,FALSE)</f>
        <v>14</v>
      </c>
      <c r="C275" s="8" t="str">
        <f>IF(D275="区",LEFT(L275,FIND("区",L275)),IF(D275="市",LEFT(L275,FIND("市",L275)),IF(D275="町",LEFT(L275,FIND("町",L275)),IF(D275="村",LEFT(L275,FIND("村",L275)),"エラー"))))</f>
        <v>中野区</v>
      </c>
      <c r="D275" s="8" t="str">
        <f>IF(AND(E275&lt;F275,E275&lt;G275,E275&lt;H275),"区",IF(AND(F275&lt;G275,F275&lt;H275),"市",IF(G275&lt;H275,"町","村")))</f>
        <v>区</v>
      </c>
      <c r="E275" s="8">
        <f>IF(COUNTIF($L275,"*区*"),FIND("区",$L275,2),100)</f>
        <v>3</v>
      </c>
      <c r="F275" s="8">
        <f>IF(COUNTIF($L275,"*市*"),FIND("市",$L275,2),100)</f>
        <v>100</v>
      </c>
      <c r="G275" s="8">
        <f>IF(COUNTIF($L275,"*町田市*"),100,IF(COUNTIF(L275,"*町*"),FIND("町",$L275),100))</f>
        <v>100</v>
      </c>
      <c r="H275" s="8">
        <f>IF(COUNTIF($L275,"*東村山*"),100,IF(COUNTIF(L275,"*武蔵村山*"),100,IF(COUNTIF(L275,"*羽村市*"),100,IF(COUNTIF(L275,"*村*"),FIND("村",$L275,2),100))))</f>
        <v>100</v>
      </c>
      <c r="I275" s="37" t="s">
        <v>1151</v>
      </c>
      <c r="J275" s="37" t="s">
        <v>1644</v>
      </c>
      <c r="K275" s="37" t="s">
        <v>383</v>
      </c>
      <c r="L275" s="37" t="s">
        <v>3377</v>
      </c>
      <c r="M275" s="37" t="s">
        <v>2399</v>
      </c>
      <c r="N275" s="37" t="s">
        <v>14</v>
      </c>
      <c r="O275" s="34">
        <v>47695</v>
      </c>
    </row>
    <row r="276" spans="1:15" x14ac:dyDescent="0.15">
      <c r="A276" s="3">
        <f t="shared" si="4"/>
        <v>275</v>
      </c>
      <c r="B276" s="7">
        <f>VLOOKUP(C276,区市町村番号!$B$3:$C$64,2,FALSE)</f>
        <v>14</v>
      </c>
      <c r="C276" s="8" t="str">
        <f>IF(D276="区",LEFT(L276,FIND("区",L276)),IF(D276="市",LEFT(L276,FIND("市",L276)),IF(D276="町",LEFT(L276,FIND("町",L276)),IF(D276="村",LEFT(L276,FIND("村",L276)),"エラー"))))</f>
        <v>中野区</v>
      </c>
      <c r="D276" s="8" t="str">
        <f>IF(AND(E276&lt;F276,E276&lt;G276,E276&lt;H276),"区",IF(AND(F276&lt;G276,F276&lt;H276),"市",IF(G276&lt;H276,"町","村")))</f>
        <v>区</v>
      </c>
      <c r="E276" s="8">
        <f>IF(COUNTIF($L276,"*区*"),FIND("区",$L276,2),100)</f>
        <v>3</v>
      </c>
      <c r="F276" s="8">
        <f>IF(COUNTIF($L276,"*市*"),FIND("市",$L276,2),100)</f>
        <v>100</v>
      </c>
      <c r="G276" s="8">
        <f>IF(COUNTIF($L276,"*町田市*"),100,IF(COUNTIF(L276,"*町*"),FIND("町",$L276),100))</f>
        <v>5</v>
      </c>
      <c r="H276" s="8">
        <f>IF(COUNTIF($L276,"*東村山*"),100,IF(COUNTIF(L276,"*武蔵村山*"),100,IF(COUNTIF(L276,"*羽村市*"),100,IF(COUNTIF(L276,"*村*"),FIND("村",$L276,2),100))))</f>
        <v>100</v>
      </c>
      <c r="I276" s="37" t="s">
        <v>899</v>
      </c>
      <c r="J276" s="37" t="s">
        <v>1492</v>
      </c>
      <c r="K276" s="37" t="s">
        <v>513</v>
      </c>
      <c r="L276" s="37" t="s">
        <v>1884</v>
      </c>
      <c r="M276" s="37" t="s">
        <v>2235</v>
      </c>
      <c r="N276" s="37" t="s">
        <v>14</v>
      </c>
      <c r="O276" s="34">
        <v>45930</v>
      </c>
    </row>
    <row r="277" spans="1:15" ht="27" x14ac:dyDescent="0.15">
      <c r="A277" s="3">
        <f t="shared" si="4"/>
        <v>276</v>
      </c>
      <c r="B277" s="7">
        <f>VLOOKUP(C277,区市町村番号!$B$3:$C$64,2,FALSE)</f>
        <v>14</v>
      </c>
      <c r="C277" s="8" t="str">
        <f>IF(D277="区",LEFT(L277,FIND("区",L277)),IF(D277="市",LEFT(L277,FIND("市",L277)),IF(D277="町",LEFT(L277,FIND("町",L277)),IF(D277="村",LEFT(L277,FIND("村",L277)),"エラー"))))</f>
        <v>中野区</v>
      </c>
      <c r="D277" s="8" t="str">
        <f>IF(AND(E277&lt;F277,E277&lt;G277,E277&lt;H277),"区",IF(AND(F277&lt;G277,F277&lt;H277),"市",IF(G277&lt;H277,"町","村")))</f>
        <v>区</v>
      </c>
      <c r="E277" s="8">
        <f>IF(COUNTIF($L277,"*区*"),FIND("区",$L277,2),100)</f>
        <v>3</v>
      </c>
      <c r="F277" s="8">
        <f>IF(COUNTIF($L277,"*市*"),FIND("市",$L277,2),100)</f>
        <v>100</v>
      </c>
      <c r="G277" s="8">
        <f>IF(COUNTIF($L277,"*町田市*"),100,IF(COUNTIF(L277,"*町*"),FIND("町",$L277),100))</f>
        <v>100</v>
      </c>
      <c r="H277" s="8">
        <f>IF(COUNTIF($L277,"*東村山*"),100,IF(COUNTIF(L277,"*武蔵村山*"),100,IF(COUNTIF(L277,"*羽村市*"),100,IF(COUNTIF(L277,"*村*"),FIND("村",$L277,2),100))))</f>
        <v>100</v>
      </c>
      <c r="I277" s="37" t="s">
        <v>3088</v>
      </c>
      <c r="J277" s="37" t="s">
        <v>3145</v>
      </c>
      <c r="K277" s="37" t="s">
        <v>417</v>
      </c>
      <c r="L277" s="37" t="s">
        <v>3146</v>
      </c>
      <c r="M277" s="37" t="s">
        <v>3147</v>
      </c>
      <c r="N277" s="37" t="s">
        <v>1</v>
      </c>
      <c r="O277" s="34">
        <v>47361</v>
      </c>
    </row>
    <row r="278" spans="1:15" x14ac:dyDescent="0.15">
      <c r="A278" s="3">
        <f t="shared" si="4"/>
        <v>277</v>
      </c>
      <c r="B278" s="7">
        <f>VLOOKUP(C278,区市町村番号!$B$3:$C$64,2,FALSE)</f>
        <v>14</v>
      </c>
      <c r="C278" s="8" t="str">
        <f>IF(D278="区",LEFT(L278,FIND("区",L278)),IF(D278="市",LEFT(L278,FIND("市",L278)),IF(D278="町",LEFT(L278,FIND("町",L278)),IF(D278="村",LEFT(L278,FIND("村",L278)),"エラー"))))</f>
        <v>中野区</v>
      </c>
      <c r="D278" s="8" t="str">
        <f>IF(AND(E278&lt;F278,E278&lt;G278,E278&lt;H278),"区",IF(AND(F278&lt;G278,F278&lt;H278),"市",IF(G278&lt;H278,"町","村")))</f>
        <v>区</v>
      </c>
      <c r="E278" s="8">
        <f>IF(COUNTIF($L278,"*区*"),FIND("区",$L278,2),100)</f>
        <v>3</v>
      </c>
      <c r="F278" s="8">
        <f>IF(COUNTIF($L278,"*市*"),FIND("市",$L278,2),100)</f>
        <v>100</v>
      </c>
      <c r="G278" s="8">
        <f>IF(COUNTIF($L278,"*町田市*"),100,IF(COUNTIF(L278,"*町*"),FIND("町",$L278),100))</f>
        <v>100</v>
      </c>
      <c r="H278" s="8">
        <f>IF(COUNTIF($L278,"*東村山*"),100,IF(COUNTIF(L278,"*武蔵村山*"),100,IF(COUNTIF(L278,"*羽村市*"),100,IF(COUNTIF(L278,"*村*"),FIND("村",$L278,2),100))))</f>
        <v>100</v>
      </c>
      <c r="I278" s="37" t="s">
        <v>1384</v>
      </c>
      <c r="J278" s="37" t="s">
        <v>1594</v>
      </c>
      <c r="K278" s="37" t="s">
        <v>484</v>
      </c>
      <c r="L278" s="37" t="s">
        <v>2171</v>
      </c>
      <c r="M278" s="37" t="s">
        <v>2345</v>
      </c>
      <c r="N278" s="37" t="s">
        <v>3</v>
      </c>
      <c r="O278" s="34">
        <v>46022</v>
      </c>
    </row>
    <row r="279" spans="1:15" x14ac:dyDescent="0.15">
      <c r="A279" s="3">
        <f t="shared" si="4"/>
        <v>278</v>
      </c>
      <c r="B279" s="7">
        <f>VLOOKUP(C279,区市町村番号!$B$3:$C$64,2,FALSE)</f>
        <v>14</v>
      </c>
      <c r="C279" s="8" t="str">
        <f>IF(D279="区",LEFT(L279,FIND("区",L279)),IF(D279="市",LEFT(L279,FIND("市",L279)),IF(D279="町",LEFT(L279,FIND("町",L279)),IF(D279="村",LEFT(L279,FIND("村",L279)),"エラー"))))</f>
        <v>中野区</v>
      </c>
      <c r="D279" s="8" t="str">
        <f>IF(AND(E279&lt;F279,E279&lt;G279,E279&lt;H279),"区",IF(AND(F279&lt;G279,F279&lt;H279),"市",IF(G279&lt;H279,"町","村")))</f>
        <v>区</v>
      </c>
      <c r="E279" s="8">
        <f>IF(COUNTIF($L279,"*区*"),FIND("区",$L279,2),100)</f>
        <v>3</v>
      </c>
      <c r="F279" s="8">
        <f>IF(COUNTIF($L279,"*市*"),FIND("市",$L279,2),100)</f>
        <v>100</v>
      </c>
      <c r="G279" s="8">
        <f>IF(COUNTIF($L279,"*町田市*"),100,IF(COUNTIF(L279,"*町*"),FIND("町",$L279),100))</f>
        <v>6</v>
      </c>
      <c r="H279" s="8">
        <f>IF(COUNTIF($L279,"*東村山*"),100,IF(COUNTIF(L279,"*武蔵村山*"),100,IF(COUNTIF(L279,"*羽村市*"),100,IF(COUNTIF(L279,"*村*"),FIND("村",$L279,2),100))))</f>
        <v>100</v>
      </c>
      <c r="I279" s="37" t="s">
        <v>1139</v>
      </c>
      <c r="J279" s="37" t="s">
        <v>1633</v>
      </c>
      <c r="K279" s="37" t="s">
        <v>738</v>
      </c>
      <c r="L279" s="37" t="s">
        <v>2021</v>
      </c>
      <c r="M279" s="37" t="s">
        <v>2387</v>
      </c>
      <c r="N279" s="37" t="s">
        <v>2</v>
      </c>
      <c r="O279" s="34">
        <v>45930</v>
      </c>
    </row>
    <row r="280" spans="1:15" x14ac:dyDescent="0.15">
      <c r="A280" s="3">
        <f t="shared" si="4"/>
        <v>279</v>
      </c>
      <c r="B280" s="7">
        <f>VLOOKUP(C280,区市町村番号!$B$3:$C$64,2,FALSE)</f>
        <v>14</v>
      </c>
      <c r="C280" s="8" t="str">
        <f>IF(D280="区",LEFT(L280,FIND("区",L280)),IF(D280="市",LEFT(L280,FIND("市",L280)),IF(D280="町",LEFT(L280,FIND("町",L280)),IF(D280="村",LEFT(L280,FIND("村",L280)),"エラー"))))</f>
        <v>中野区</v>
      </c>
      <c r="D280" s="8" t="str">
        <f>IF(AND(E280&lt;F280,E280&lt;G280,E280&lt;H280),"区",IF(AND(F280&lt;G280,F280&lt;H280),"市",IF(G280&lt;H280,"町","村")))</f>
        <v>区</v>
      </c>
      <c r="E280" s="8">
        <f>IF(COUNTIF($L280,"*区*"),FIND("区",$L280,2),100)</f>
        <v>3</v>
      </c>
      <c r="F280" s="8">
        <f>IF(COUNTIF($L280,"*市*"),FIND("市",$L280,2),100)</f>
        <v>100</v>
      </c>
      <c r="G280" s="8">
        <f>IF(COUNTIF($L280,"*町田市*"),100,IF(COUNTIF(L280,"*町*"),FIND("町",$L280),100))</f>
        <v>100</v>
      </c>
      <c r="H280" s="8">
        <f>IF(COUNTIF($L280,"*東村山*"),100,IF(COUNTIF(L280,"*武蔵村山*"),100,IF(COUNTIF(L280,"*羽村市*"),100,IF(COUNTIF(L280,"*村*"),FIND("村",$L280,2),100))))</f>
        <v>100</v>
      </c>
      <c r="I280" s="37" t="s">
        <v>1231</v>
      </c>
      <c r="J280" s="37" t="s">
        <v>1700</v>
      </c>
      <c r="K280" s="37" t="s">
        <v>484</v>
      </c>
      <c r="L280" s="37" t="s">
        <v>2087</v>
      </c>
      <c r="M280" s="37" t="s">
        <v>2454</v>
      </c>
      <c r="N280" s="37" t="s">
        <v>3</v>
      </c>
      <c r="O280" s="34">
        <v>46142</v>
      </c>
    </row>
    <row r="281" spans="1:15" ht="27" x14ac:dyDescent="0.15">
      <c r="A281" s="3">
        <f t="shared" si="4"/>
        <v>280</v>
      </c>
      <c r="B281" s="7">
        <f>VLOOKUP(C281,区市町村番号!$B$3:$C$64,2,FALSE)</f>
        <v>14</v>
      </c>
      <c r="C281" s="8" t="str">
        <f>IF(D281="区",LEFT(L281,FIND("区",L281)),IF(D281="市",LEFT(L281,FIND("市",L281)),IF(D281="町",LEFT(L281,FIND("町",L281)),IF(D281="村",LEFT(L281,FIND("村",L281)),"エラー"))))</f>
        <v>中野区</v>
      </c>
      <c r="D281" s="8" t="str">
        <f>IF(AND(E281&lt;F281,E281&lt;G281,E281&lt;H281),"区",IF(AND(F281&lt;G281,F281&lt;H281),"市",IF(G281&lt;H281,"町","村")))</f>
        <v>区</v>
      </c>
      <c r="E281" s="8">
        <f>IF(COUNTIF($L281,"*区*"),FIND("区",$L281,2),100)</f>
        <v>3</v>
      </c>
      <c r="F281" s="8">
        <f>IF(COUNTIF($L281,"*市*"),FIND("市",$L281,2),100)</f>
        <v>100</v>
      </c>
      <c r="G281" s="8">
        <f>IF(COUNTIF($L281,"*町田市*"),100,IF(COUNTIF(L281,"*町*"),FIND("町",$L281),100))</f>
        <v>100</v>
      </c>
      <c r="H281" s="8">
        <f>IF(COUNTIF($L281,"*東村山*"),100,IF(COUNTIF(L281,"*武蔵村山*"),100,IF(COUNTIF(L281,"*羽村市*"),100,IF(COUNTIF(L281,"*村*"),FIND("村",$L281,2),100))))</f>
        <v>100</v>
      </c>
      <c r="I281" s="37" t="s">
        <v>706</v>
      </c>
      <c r="J281" s="37" t="s">
        <v>1639</v>
      </c>
      <c r="K281" s="37" t="s">
        <v>417</v>
      </c>
      <c r="L281" s="37" t="s">
        <v>2027</v>
      </c>
      <c r="M281" s="37" t="s">
        <v>2394</v>
      </c>
      <c r="N281" s="37" t="s">
        <v>49</v>
      </c>
      <c r="O281" s="34">
        <v>46022</v>
      </c>
    </row>
    <row r="282" spans="1:15" x14ac:dyDescent="0.15">
      <c r="A282" s="3">
        <f t="shared" si="4"/>
        <v>281</v>
      </c>
      <c r="B282" s="7">
        <f>VLOOKUP(C282,区市町村番号!$B$3:$C$64,2,FALSE)</f>
        <v>14</v>
      </c>
      <c r="C282" s="8" t="str">
        <f>IF(D282="区",LEFT(L282,FIND("区",L282)),IF(D282="市",LEFT(L282,FIND("市",L282)),IF(D282="町",LEFT(L282,FIND("町",L282)),IF(D282="村",LEFT(L282,FIND("村",L282)),"エラー"))))</f>
        <v>中野区</v>
      </c>
      <c r="D282" s="8" t="str">
        <f>IF(AND(E282&lt;F282,E282&lt;G282,E282&lt;H282),"区",IF(AND(F282&lt;G282,F282&lt;H282),"市",IF(G282&lt;H282,"町","村")))</f>
        <v>区</v>
      </c>
      <c r="E282" s="8">
        <f>IF(COUNTIF($L282,"*区*"),FIND("区",$L282,2),100)</f>
        <v>3</v>
      </c>
      <c r="F282" s="8">
        <f>IF(COUNTIF($L282,"*市*"),FIND("市",$L282,2),100)</f>
        <v>100</v>
      </c>
      <c r="G282" s="8">
        <f>IF(COUNTIF($L282,"*町田市*"),100,IF(COUNTIF(L282,"*町*"),FIND("町",$L282),100))</f>
        <v>100</v>
      </c>
      <c r="H282" s="8">
        <f>IF(COUNTIF($L282,"*東村山*"),100,IF(COUNTIF(L282,"*武蔵村山*"),100,IF(COUNTIF(L282,"*羽村市*"),100,IF(COUNTIF(L282,"*村*"),FIND("村",$L282,2),100))))</f>
        <v>100</v>
      </c>
      <c r="I282" s="37" t="s">
        <v>1426</v>
      </c>
      <c r="J282" s="37" t="s">
        <v>1740</v>
      </c>
      <c r="K282" s="37" t="s">
        <v>484</v>
      </c>
      <c r="L282" s="37" t="s">
        <v>2193</v>
      </c>
      <c r="M282" s="37" t="s">
        <v>2550</v>
      </c>
      <c r="N282" s="37" t="s">
        <v>26</v>
      </c>
      <c r="O282" s="34">
        <v>46418</v>
      </c>
    </row>
    <row r="283" spans="1:15" x14ac:dyDescent="0.15">
      <c r="A283" s="3">
        <f t="shared" si="4"/>
        <v>282</v>
      </c>
      <c r="B283" s="7">
        <f>VLOOKUP(C283,区市町村番号!$B$3:$C$64,2,FALSE)</f>
        <v>14</v>
      </c>
      <c r="C283" s="8" t="str">
        <f>IF(D283="区",LEFT(L283,FIND("区",L283)),IF(D283="市",LEFT(L283,FIND("市",L283)),IF(D283="町",LEFT(L283,FIND("町",L283)),IF(D283="村",LEFT(L283,FIND("村",L283)),"エラー"))))</f>
        <v>中野区</v>
      </c>
      <c r="D283" s="8" t="str">
        <f>IF(AND(E283&lt;F283,E283&lt;G283,E283&lt;H283),"区",IF(AND(F283&lt;G283,F283&lt;H283),"市",IF(G283&lt;H283,"町","村")))</f>
        <v>区</v>
      </c>
      <c r="E283" s="8">
        <f>IF(COUNTIF($L283,"*区*"),FIND("区",$L283,2),100)</f>
        <v>3</v>
      </c>
      <c r="F283" s="8">
        <f>IF(COUNTIF($L283,"*市*"),FIND("市",$L283,2),100)</f>
        <v>100</v>
      </c>
      <c r="G283" s="8">
        <f>IF(COUNTIF($L283,"*町田市*"),100,IF(COUNTIF(L283,"*町*"),FIND("町",$L283),100))</f>
        <v>5</v>
      </c>
      <c r="H283" s="8">
        <f>IF(COUNTIF($L283,"*東村山*"),100,IF(COUNTIF(L283,"*武蔵村山*"),100,IF(COUNTIF(L283,"*羽村市*"),100,IF(COUNTIF(L283,"*村*"),FIND("村",$L283,2),100))))</f>
        <v>100</v>
      </c>
      <c r="I283" s="37" t="s">
        <v>1102</v>
      </c>
      <c r="J283" s="37" t="s">
        <v>1610</v>
      </c>
      <c r="K283" s="37" t="s">
        <v>513</v>
      </c>
      <c r="L283" s="37" t="s">
        <v>1997</v>
      </c>
      <c r="M283" s="37" t="s">
        <v>2360</v>
      </c>
      <c r="N283" s="37" t="s">
        <v>14</v>
      </c>
      <c r="O283" s="34">
        <v>46691</v>
      </c>
    </row>
    <row r="284" spans="1:15" x14ac:dyDescent="0.15">
      <c r="A284" s="3">
        <f t="shared" si="4"/>
        <v>283</v>
      </c>
      <c r="B284" s="7">
        <f>VLOOKUP(C284,区市町村番号!$B$3:$C$64,2,FALSE)</f>
        <v>14</v>
      </c>
      <c r="C284" s="8" t="str">
        <f>IF(D284="区",LEFT(L284,FIND("区",L284)),IF(D284="市",LEFT(L284,FIND("市",L284)),IF(D284="町",LEFT(L284,FIND("町",L284)),IF(D284="村",LEFT(L284,FIND("村",L284)),"エラー"))))</f>
        <v>中野区</v>
      </c>
      <c r="D284" s="8" t="str">
        <f>IF(AND(E284&lt;F284,E284&lt;G284,E284&lt;H284),"区",IF(AND(F284&lt;G284,F284&lt;H284),"市",IF(G284&lt;H284,"町","村")))</f>
        <v>区</v>
      </c>
      <c r="E284" s="8">
        <f>IF(COUNTIF($L284,"*区*"),FIND("区",$L284,2),100)</f>
        <v>3</v>
      </c>
      <c r="F284" s="8">
        <f>IF(COUNTIF($L284,"*市*"),FIND("市",$L284,2),100)</f>
        <v>100</v>
      </c>
      <c r="G284" s="8">
        <f>IF(COUNTIF($L284,"*町田市*"),100,IF(COUNTIF(L284,"*町*"),FIND("町",$L284),100))</f>
        <v>100</v>
      </c>
      <c r="H284" s="8">
        <f>IF(COUNTIF($L284,"*東村山*"),100,IF(COUNTIF(L284,"*武蔵村山*"),100,IF(COUNTIF(L284,"*羽村市*"),100,IF(COUNTIF(L284,"*村*"),FIND("村",$L284,2),100))))</f>
        <v>100</v>
      </c>
      <c r="I284" s="37" t="s">
        <v>3112</v>
      </c>
      <c r="J284" s="37" t="s">
        <v>3226</v>
      </c>
      <c r="K284" s="37" t="s">
        <v>484</v>
      </c>
      <c r="L284" s="37" t="s">
        <v>3227</v>
      </c>
      <c r="M284" s="37" t="s">
        <v>3228</v>
      </c>
      <c r="N284" s="37" t="s">
        <v>3229</v>
      </c>
      <c r="O284" s="34">
        <v>47452</v>
      </c>
    </row>
    <row r="285" spans="1:15" x14ac:dyDescent="0.15">
      <c r="A285" s="3">
        <f t="shared" si="4"/>
        <v>284</v>
      </c>
      <c r="B285" s="7">
        <f>VLOOKUP(C285,区市町村番号!$B$3:$C$64,2,FALSE)</f>
        <v>15</v>
      </c>
      <c r="C285" s="8" t="str">
        <f>IF(D285="区",LEFT(L285,FIND("区",L285)),IF(D285="市",LEFT(L285,FIND("市",L285)),IF(D285="町",LEFT(L285,FIND("町",L285)),IF(D285="村",LEFT(L285,FIND("村",L285)),"エラー"))))</f>
        <v>杉並区</v>
      </c>
      <c r="D285" s="8" t="str">
        <f>IF(AND(E285&lt;F285,E285&lt;G285,E285&lt;H285),"区",IF(AND(F285&lt;G285,F285&lt;H285),"市",IF(G285&lt;H285,"町","村")))</f>
        <v>区</v>
      </c>
      <c r="E285" s="8">
        <f>IF(COUNTIF($L285,"*区*"),FIND("区",$L285,2),100)</f>
        <v>3</v>
      </c>
      <c r="F285" s="8">
        <f>IF(COUNTIF($L285,"*市*"),FIND("市",$L285,2),100)</f>
        <v>100</v>
      </c>
      <c r="G285" s="8">
        <f>IF(COUNTIF($L285,"*町田市*"),100,IF(COUNTIF(L285,"*町*"),FIND("町",$L285),100))</f>
        <v>100</v>
      </c>
      <c r="H285" s="8">
        <f>IF(COUNTIF($L285,"*東村山*"),100,IF(COUNTIF(L285,"*武蔵村山*"),100,IF(COUNTIF(L285,"*羽村市*"),100,IF(COUNTIF(L285,"*村*"),FIND("村",$L285,2),100))))</f>
        <v>100</v>
      </c>
      <c r="I285" s="37" t="s">
        <v>1393</v>
      </c>
      <c r="J285" s="37" t="s">
        <v>1786</v>
      </c>
      <c r="K285" s="37" t="s">
        <v>639</v>
      </c>
      <c r="L285" s="37" t="s">
        <v>2177</v>
      </c>
      <c r="M285" s="37" t="s">
        <v>2537</v>
      </c>
      <c r="N285" s="37" t="s">
        <v>3</v>
      </c>
      <c r="O285" s="34">
        <v>46142</v>
      </c>
    </row>
    <row r="286" spans="1:15" ht="27" x14ac:dyDescent="0.15">
      <c r="A286" s="3">
        <f t="shared" si="4"/>
        <v>285</v>
      </c>
      <c r="B286" s="7">
        <f>VLOOKUP(C286,区市町村番号!$B$3:$C$64,2,FALSE)</f>
        <v>15</v>
      </c>
      <c r="C286" s="8" t="str">
        <f>IF(D286="区",LEFT(L286,FIND("区",L286)),IF(D286="市",LEFT(L286,FIND("市",L286)),IF(D286="町",LEFT(L286,FIND("町",L286)),IF(D286="村",LEFT(L286,FIND("村",L286)),"エラー"))))</f>
        <v>杉並区</v>
      </c>
      <c r="D286" s="8" t="str">
        <f>IF(AND(E286&lt;F286,E286&lt;G286,E286&lt;H286),"区",IF(AND(F286&lt;G286,F286&lt;H286),"市",IF(G286&lt;H286,"町","村")))</f>
        <v>区</v>
      </c>
      <c r="E286" s="8">
        <f>IF(COUNTIF($L286,"*区*"),FIND("区",$L286,2),100)</f>
        <v>3</v>
      </c>
      <c r="F286" s="8">
        <f>IF(COUNTIF($L286,"*市*"),FIND("市",$L286,2),100)</f>
        <v>100</v>
      </c>
      <c r="G286" s="8">
        <f>IF(COUNTIF($L286,"*町田市*"),100,IF(COUNTIF(L286,"*町*"),FIND("町",$L286),100))</f>
        <v>100</v>
      </c>
      <c r="H286" s="8">
        <f>IF(COUNTIF($L286,"*東村山*"),100,IF(COUNTIF(L286,"*武蔵村山*"),100,IF(COUNTIF(L286,"*羽村市*"),100,IF(COUNTIF(L286,"*村*"),FIND("村",$L286,2),100))))</f>
        <v>100</v>
      </c>
      <c r="I286" s="37" t="s">
        <v>1441</v>
      </c>
      <c r="J286" s="37" t="s">
        <v>1807</v>
      </c>
      <c r="K286" s="37" t="s">
        <v>617</v>
      </c>
      <c r="L286" s="37" t="s">
        <v>2199</v>
      </c>
      <c r="M286" s="37" t="s">
        <v>2554</v>
      </c>
      <c r="N286" s="37" t="s">
        <v>2623</v>
      </c>
      <c r="O286" s="34">
        <v>46507</v>
      </c>
    </row>
    <row r="287" spans="1:15" x14ac:dyDescent="0.15">
      <c r="A287" s="3">
        <f t="shared" si="4"/>
        <v>286</v>
      </c>
      <c r="B287" s="7">
        <f>VLOOKUP(C287,区市町村番号!$B$3:$C$64,2,FALSE)</f>
        <v>15</v>
      </c>
      <c r="C287" s="8" t="str">
        <f>IF(D287="区",LEFT(L287,FIND("区",L287)),IF(D287="市",LEFT(L287,FIND("市",L287)),IF(D287="町",LEFT(L287,FIND("町",L287)),IF(D287="村",LEFT(L287,FIND("村",L287)),"エラー"))))</f>
        <v>杉並区</v>
      </c>
      <c r="D287" s="8" t="str">
        <f>IF(AND(E287&lt;F287,E287&lt;G287,E287&lt;H287),"区",IF(AND(F287&lt;G287,F287&lt;H287),"市",IF(G287&lt;H287,"町","村")))</f>
        <v>区</v>
      </c>
      <c r="E287" s="8">
        <f>IF(COUNTIF($L287,"*区*"),FIND("区",$L287,2),100)</f>
        <v>3</v>
      </c>
      <c r="F287" s="8">
        <f>IF(COUNTIF($L287,"*市*"),FIND("市",$L287,2),100)</f>
        <v>100</v>
      </c>
      <c r="G287" s="8">
        <f>IF(COUNTIF($L287,"*町田市*"),100,IF(COUNTIF(L287,"*町*"),FIND("町",$L287),100))</f>
        <v>100</v>
      </c>
      <c r="H287" s="8">
        <f>IF(COUNTIF($L287,"*東村山*"),100,IF(COUNTIF(L287,"*武蔵村山*"),100,IF(COUNTIF(L287,"*羽村市*"),100,IF(COUNTIF(L287,"*村*"),FIND("村",$L287,2),100))))</f>
        <v>100</v>
      </c>
      <c r="I287" s="37" t="s">
        <v>1386</v>
      </c>
      <c r="J287" s="37" t="s">
        <v>1782</v>
      </c>
      <c r="K287" s="37" t="s">
        <v>385</v>
      </c>
      <c r="L287" s="37" t="s">
        <v>2173</v>
      </c>
      <c r="M287" s="37" t="s">
        <v>2533</v>
      </c>
      <c r="N287" s="37" t="s">
        <v>67</v>
      </c>
      <c r="O287" s="34">
        <v>46053</v>
      </c>
    </row>
    <row r="288" spans="1:15" x14ac:dyDescent="0.15">
      <c r="A288" s="3">
        <f t="shared" si="4"/>
        <v>287</v>
      </c>
      <c r="B288" s="7">
        <f>VLOOKUP(C288,区市町村番号!$B$3:$C$64,2,FALSE)</f>
        <v>15</v>
      </c>
      <c r="C288" s="8" t="str">
        <f>IF(D288="区",LEFT(L288,FIND("区",L288)),IF(D288="市",LEFT(L288,FIND("市",L288)),IF(D288="町",LEFT(L288,FIND("町",L288)),IF(D288="村",LEFT(L288,FIND("村",L288)),"エラー"))))</f>
        <v>杉並区</v>
      </c>
      <c r="D288" s="8" t="str">
        <f>IF(AND(E288&lt;F288,E288&lt;G288,E288&lt;H288),"区",IF(AND(F288&lt;G288,F288&lt;H288),"市",IF(G288&lt;H288,"町","村")))</f>
        <v>区</v>
      </c>
      <c r="E288" s="8">
        <f>IF(COUNTIF($L288,"*区*"),FIND("区",$L288,2),100)</f>
        <v>3</v>
      </c>
      <c r="F288" s="8">
        <f>IF(COUNTIF($L288,"*市*"),FIND("市",$L288,2),100)</f>
        <v>100</v>
      </c>
      <c r="G288" s="8">
        <f>IF(COUNTIF($L288,"*町田市*"),100,IF(COUNTIF(L288,"*町*"),FIND("町",$L288),100))</f>
        <v>100</v>
      </c>
      <c r="H288" s="8">
        <f>IF(COUNTIF($L288,"*東村山*"),100,IF(COUNTIF(L288,"*武蔵村山*"),100,IF(COUNTIF(L288,"*羽村市*"),100,IF(COUNTIF(L288,"*村*"),FIND("村",$L288,2),100))))</f>
        <v>100</v>
      </c>
      <c r="I288" s="36" t="s">
        <v>932</v>
      </c>
      <c r="J288" s="36" t="s">
        <v>748</v>
      </c>
      <c r="K288" s="36" t="s">
        <v>557</v>
      </c>
      <c r="L288" s="36" t="s">
        <v>754</v>
      </c>
      <c r="M288" s="36" t="s">
        <v>758</v>
      </c>
      <c r="N288" s="36" t="s">
        <v>3</v>
      </c>
      <c r="O288" s="34">
        <v>45930</v>
      </c>
    </row>
    <row r="289" spans="1:15" x14ac:dyDescent="0.15">
      <c r="A289" s="3">
        <f t="shared" si="4"/>
        <v>288</v>
      </c>
      <c r="B289" s="7">
        <f>VLOOKUP(C289,区市町村番号!$B$3:$C$64,2,FALSE)</f>
        <v>15</v>
      </c>
      <c r="C289" s="8" t="str">
        <f>IF(D289="区",LEFT(L289,FIND("区",L289)),IF(D289="市",LEFT(L289,FIND("市",L289)),IF(D289="町",LEFT(L289,FIND("町",L289)),IF(D289="村",LEFT(L289,FIND("村",L289)),"エラー"))))</f>
        <v>杉並区</v>
      </c>
      <c r="D289" s="8" t="str">
        <f>IF(AND(E289&lt;F289,E289&lt;G289,E289&lt;H289),"区",IF(AND(F289&lt;G289,F289&lt;H289),"市",IF(G289&lt;H289,"町","村")))</f>
        <v>区</v>
      </c>
      <c r="E289" s="8">
        <f>IF(COUNTIF($L289,"*区*"),FIND("区",$L289,2),100)</f>
        <v>3</v>
      </c>
      <c r="F289" s="8">
        <f>IF(COUNTIF($L289,"*市*"),FIND("市",$L289,2),100)</f>
        <v>100</v>
      </c>
      <c r="G289" s="8">
        <f>IF(COUNTIF($L289,"*町田市*"),100,IF(COUNTIF(L289,"*町*"),FIND("町",$L289),100))</f>
        <v>100</v>
      </c>
      <c r="H289" s="8">
        <f>IF(COUNTIF($L289,"*東村山*"),100,IF(COUNTIF(L289,"*武蔵村山*"),100,IF(COUNTIF(L289,"*羽村市*"),100,IF(COUNTIF(L289,"*村*"),FIND("村",$L289,2),100))))</f>
        <v>100</v>
      </c>
      <c r="I289" s="37" t="s">
        <v>1333</v>
      </c>
      <c r="J289" s="37" t="s">
        <v>748</v>
      </c>
      <c r="K289" s="37" t="s">
        <v>557</v>
      </c>
      <c r="L289" s="37" t="s">
        <v>754</v>
      </c>
      <c r="M289" s="37" t="s">
        <v>758</v>
      </c>
      <c r="N289" s="37" t="s">
        <v>3</v>
      </c>
      <c r="O289" s="34">
        <v>47238</v>
      </c>
    </row>
    <row r="290" spans="1:15" x14ac:dyDescent="0.15">
      <c r="A290" s="3">
        <f t="shared" si="4"/>
        <v>289</v>
      </c>
      <c r="B290" s="7">
        <f>VLOOKUP(C290,区市町村番号!$B$3:$C$64,2,FALSE)</f>
        <v>15</v>
      </c>
      <c r="C290" s="8" t="str">
        <f>IF(D290="区",LEFT(L290,FIND("区",L290)),IF(D290="市",LEFT(L290,FIND("市",L290)),IF(D290="町",LEFT(L290,FIND("町",L290)),IF(D290="村",LEFT(L290,FIND("村",L290)),"エラー"))))</f>
        <v>杉並区</v>
      </c>
      <c r="D290" s="8" t="str">
        <f>IF(AND(E290&lt;F290,E290&lt;G290,E290&lt;H290),"区",IF(AND(F290&lt;G290,F290&lt;H290),"市",IF(G290&lt;H290,"町","村")))</f>
        <v>区</v>
      </c>
      <c r="E290" s="8">
        <f>IF(COUNTIF($L290,"*区*"),FIND("区",$L290,2),100)</f>
        <v>3</v>
      </c>
      <c r="F290" s="8">
        <f>IF(COUNTIF($L290,"*市*"),FIND("市",$L290,2),100)</f>
        <v>100</v>
      </c>
      <c r="G290" s="8">
        <f>IF(COUNTIF($L290,"*町田市*"),100,IF(COUNTIF(L290,"*町*"),FIND("町",$L290),100))</f>
        <v>100</v>
      </c>
      <c r="H290" s="8">
        <f>IF(COUNTIF($L290,"*東村山*"),100,IF(COUNTIF(L290,"*武蔵村山*"),100,IF(COUNTIF(L290,"*羽村市*"),100,IF(COUNTIF(L290,"*村*"),FIND("村",$L290,2),100))))</f>
        <v>100</v>
      </c>
      <c r="I290" s="37" t="s">
        <v>1299</v>
      </c>
      <c r="J290" s="37" t="s">
        <v>748</v>
      </c>
      <c r="K290" s="37" t="s">
        <v>557</v>
      </c>
      <c r="L290" s="37" t="s">
        <v>754</v>
      </c>
      <c r="M290" s="37" t="s">
        <v>758</v>
      </c>
      <c r="N290" s="37" t="s">
        <v>3</v>
      </c>
      <c r="O290" s="34">
        <v>46691</v>
      </c>
    </row>
    <row r="291" spans="1:15" x14ac:dyDescent="0.15">
      <c r="A291" s="3">
        <f t="shared" si="4"/>
        <v>290</v>
      </c>
      <c r="B291" s="7">
        <f>VLOOKUP(C291,区市町村番号!$B$3:$C$64,2,FALSE)</f>
        <v>15</v>
      </c>
      <c r="C291" s="8" t="str">
        <f>IF(D291="区",LEFT(L291,FIND("区",L291)),IF(D291="市",LEFT(L291,FIND("市",L291)),IF(D291="町",LEFT(L291,FIND("町",L291)),IF(D291="村",LEFT(L291,FIND("村",L291)),"エラー"))))</f>
        <v>杉並区</v>
      </c>
      <c r="D291" s="8" t="str">
        <f>IF(AND(E291&lt;F291,E291&lt;G291,E291&lt;H291),"区",IF(AND(F291&lt;G291,F291&lt;H291),"市",IF(G291&lt;H291,"町","村")))</f>
        <v>区</v>
      </c>
      <c r="E291" s="8">
        <f>IF(COUNTIF($L291,"*区*"),FIND("区",$L291,2),100)</f>
        <v>3</v>
      </c>
      <c r="F291" s="8">
        <f>IF(COUNTIF($L291,"*市*"),FIND("市",$L291,2),100)</f>
        <v>100</v>
      </c>
      <c r="G291" s="8">
        <f>IF(COUNTIF($L291,"*町田市*"),100,IF(COUNTIF(L291,"*町*"),FIND("町",$L291),100))</f>
        <v>100</v>
      </c>
      <c r="H291" s="8">
        <f>IF(COUNTIF($L291,"*東村山*"),100,IF(COUNTIF(L291,"*武蔵村山*"),100,IF(COUNTIF(L291,"*羽村市*"),100,IF(COUNTIF(L291,"*村*"),FIND("村",$L291,2),100))))</f>
        <v>100</v>
      </c>
      <c r="I291" s="37" t="s">
        <v>3013</v>
      </c>
      <c r="J291" s="37" t="s">
        <v>748</v>
      </c>
      <c r="K291" s="37" t="s">
        <v>557</v>
      </c>
      <c r="L291" s="37" t="s">
        <v>754</v>
      </c>
      <c r="M291" s="37" t="s">
        <v>758</v>
      </c>
      <c r="N291" s="37" t="s">
        <v>3</v>
      </c>
      <c r="O291" s="34">
        <v>47299</v>
      </c>
    </row>
    <row r="292" spans="1:15" x14ac:dyDescent="0.15">
      <c r="A292" s="3">
        <f t="shared" si="4"/>
        <v>291</v>
      </c>
      <c r="B292" s="7">
        <f>VLOOKUP(C292,区市町村番号!$B$3:$C$64,2,FALSE)</f>
        <v>15</v>
      </c>
      <c r="C292" s="8" t="str">
        <f>IF(D292="区",LEFT(L292,FIND("区",L292)),IF(D292="市",LEFT(L292,FIND("市",L292)),IF(D292="町",LEFT(L292,FIND("町",L292)),IF(D292="村",LEFT(L292,FIND("村",L292)),"エラー"))))</f>
        <v>杉並区</v>
      </c>
      <c r="D292" s="8" t="str">
        <f>IF(AND(E292&lt;F292,E292&lt;G292,E292&lt;H292),"区",IF(AND(F292&lt;G292,F292&lt;H292),"市",IF(G292&lt;H292,"町","村")))</f>
        <v>区</v>
      </c>
      <c r="E292" s="8">
        <f>IF(COUNTIF($L292,"*区*"),FIND("区",$L292,2),100)</f>
        <v>3</v>
      </c>
      <c r="F292" s="8">
        <f>IF(COUNTIF($L292,"*市*"),FIND("市",$L292,2),100)</f>
        <v>100</v>
      </c>
      <c r="G292" s="8">
        <f>IF(COUNTIF($L292,"*町田市*"),100,IF(COUNTIF(L292,"*町*"),FIND("町",$L292),100))</f>
        <v>100</v>
      </c>
      <c r="H292" s="8">
        <f>IF(COUNTIF($L292,"*東村山*"),100,IF(COUNTIF(L292,"*武蔵村山*"),100,IF(COUNTIF(L292,"*羽村市*"),100,IF(COUNTIF(L292,"*村*"),FIND("村",$L292,2),100))))</f>
        <v>100</v>
      </c>
      <c r="I292" s="37" t="s">
        <v>1116</v>
      </c>
      <c r="J292" s="37" t="s">
        <v>748</v>
      </c>
      <c r="K292" s="37" t="s">
        <v>557</v>
      </c>
      <c r="L292" s="37" t="s">
        <v>754</v>
      </c>
      <c r="M292" s="37" t="s">
        <v>758</v>
      </c>
      <c r="N292" s="37" t="s">
        <v>3</v>
      </c>
      <c r="O292" s="34">
        <v>45930</v>
      </c>
    </row>
    <row r="293" spans="1:15" x14ac:dyDescent="0.15">
      <c r="A293" s="3">
        <f t="shared" si="4"/>
        <v>292</v>
      </c>
      <c r="B293" s="7">
        <f>VLOOKUP(C293,区市町村番号!$B$3:$C$64,2,FALSE)</f>
        <v>15</v>
      </c>
      <c r="C293" s="8" t="str">
        <f>IF(D293="区",LEFT(L293,FIND("区",L293)),IF(D293="市",LEFT(L293,FIND("市",L293)),IF(D293="町",LEFT(L293,FIND("町",L293)),IF(D293="村",LEFT(L293,FIND("村",L293)),"エラー"))))</f>
        <v>杉並区</v>
      </c>
      <c r="D293" s="8" t="str">
        <f>IF(AND(E293&lt;F293,E293&lt;G293,E293&lt;H293),"区",IF(AND(F293&lt;G293,F293&lt;H293),"市",IF(G293&lt;H293,"町","村")))</f>
        <v>区</v>
      </c>
      <c r="E293" s="8">
        <f>IF(COUNTIF($L293,"*区*"),FIND("区",$L293,2),100)</f>
        <v>3</v>
      </c>
      <c r="F293" s="8">
        <f>IF(COUNTIF($L293,"*市*"),FIND("市",$L293,2),100)</f>
        <v>100</v>
      </c>
      <c r="G293" s="8">
        <f>IF(COUNTIF($L293,"*町田市*"),100,IF(COUNTIF(L293,"*町*"),FIND("町",$L293),100))</f>
        <v>100</v>
      </c>
      <c r="H293" s="8">
        <f>IF(COUNTIF($L293,"*東村山*"),100,IF(COUNTIF(L293,"*武蔵村山*"),100,IF(COUNTIF(L293,"*羽村市*"),100,IF(COUNTIF(L293,"*村*"),FIND("村",$L293,2),100))))</f>
        <v>100</v>
      </c>
      <c r="I293" s="37" t="s">
        <v>1243</v>
      </c>
      <c r="J293" s="37" t="s">
        <v>158</v>
      </c>
      <c r="K293" s="37" t="s">
        <v>613</v>
      </c>
      <c r="L293" s="37" t="s">
        <v>3069</v>
      </c>
      <c r="M293" s="37" t="s">
        <v>159</v>
      </c>
      <c r="N293" s="37" t="s">
        <v>3</v>
      </c>
      <c r="O293" s="34">
        <v>46203</v>
      </c>
    </row>
    <row r="294" spans="1:15" x14ac:dyDescent="0.15">
      <c r="A294" s="3">
        <f t="shared" si="4"/>
        <v>293</v>
      </c>
      <c r="B294" s="7">
        <f>VLOOKUP(C294,区市町村番号!$B$3:$C$64,2,FALSE)</f>
        <v>15</v>
      </c>
      <c r="C294" s="8" t="str">
        <f>IF(D294="区",LEFT(L294,FIND("区",L294)),IF(D294="市",LEFT(L294,FIND("市",L294)),IF(D294="町",LEFT(L294,FIND("町",L294)),IF(D294="村",LEFT(L294,FIND("村",L294)),"エラー"))))</f>
        <v>杉並区</v>
      </c>
      <c r="D294" s="8" t="str">
        <f>IF(AND(E294&lt;F294,E294&lt;G294,E294&lt;H294),"区",IF(AND(F294&lt;G294,F294&lt;H294),"市",IF(G294&lt;H294,"町","村")))</f>
        <v>区</v>
      </c>
      <c r="E294" s="8">
        <f>IF(COUNTIF($L294,"*区*"),FIND("区",$L294,2),100)</f>
        <v>3</v>
      </c>
      <c r="F294" s="8">
        <f>IF(COUNTIF($L294,"*市*"),FIND("市",$L294,2),100)</f>
        <v>100</v>
      </c>
      <c r="G294" s="8">
        <f>IF(COUNTIF($L294,"*町田市*"),100,IF(COUNTIF(L294,"*町*"),FIND("町",$L294),100))</f>
        <v>100</v>
      </c>
      <c r="H294" s="8">
        <f>IF(COUNTIF($L294,"*東村山*"),100,IF(COUNTIF(L294,"*武蔵村山*"),100,IF(COUNTIF(L294,"*羽村市*"),100,IF(COUNTIF(L294,"*村*"),FIND("村",$L294,2),100))))</f>
        <v>100</v>
      </c>
      <c r="I294" s="37" t="s">
        <v>2782</v>
      </c>
      <c r="J294" s="37" t="s">
        <v>2829</v>
      </c>
      <c r="K294" s="37" t="s">
        <v>2772</v>
      </c>
      <c r="L294" s="37" t="s">
        <v>2830</v>
      </c>
      <c r="M294" s="37" t="s">
        <v>2831</v>
      </c>
      <c r="N294" s="37" t="s">
        <v>2832</v>
      </c>
      <c r="O294" s="34">
        <v>46904</v>
      </c>
    </row>
    <row r="295" spans="1:15" x14ac:dyDescent="0.15">
      <c r="A295" s="3">
        <f t="shared" si="4"/>
        <v>294</v>
      </c>
      <c r="B295" s="7">
        <f>VLOOKUP(C295,区市町村番号!$B$3:$C$64,2,FALSE)</f>
        <v>15</v>
      </c>
      <c r="C295" s="8" t="str">
        <f>IF(D295="区",LEFT(L295,FIND("区",L295)),IF(D295="市",LEFT(L295,FIND("市",L295)),IF(D295="町",LEFT(L295,FIND("町",L295)),IF(D295="村",LEFT(L295,FIND("村",L295)),"エラー"))))</f>
        <v>杉並区</v>
      </c>
      <c r="D295" s="8" t="str">
        <f>IF(AND(E295&lt;F295,E295&lt;G295,E295&lt;H295),"区",IF(AND(F295&lt;G295,F295&lt;H295),"市",IF(G295&lt;H295,"町","村")))</f>
        <v>区</v>
      </c>
      <c r="E295" s="8">
        <f>IF(COUNTIF($L295,"*区*"),FIND("区",$L295,2),100)</f>
        <v>3</v>
      </c>
      <c r="F295" s="8">
        <f>IF(COUNTIF($L295,"*市*"),FIND("市",$L295,2),100)</f>
        <v>100</v>
      </c>
      <c r="G295" s="8">
        <f>IF(COUNTIF($L295,"*町田市*"),100,IF(COUNTIF(L295,"*町*"),FIND("町",$L295),100))</f>
        <v>100</v>
      </c>
      <c r="H295" s="8">
        <f>IF(COUNTIF($L295,"*東村山*"),100,IF(COUNTIF(L295,"*武蔵村山*"),100,IF(COUNTIF(L295,"*羽村市*"),100,IF(COUNTIF(L295,"*村*"),FIND("村",$L295,2),100))))</f>
        <v>100</v>
      </c>
      <c r="I295" s="37" t="s">
        <v>971</v>
      </c>
      <c r="J295" s="37" t="s">
        <v>1531</v>
      </c>
      <c r="K295" s="37" t="s">
        <v>429</v>
      </c>
      <c r="L295" s="37" t="s">
        <v>1921</v>
      </c>
      <c r="M295" s="37" t="s">
        <v>2277</v>
      </c>
      <c r="N295" s="37" t="s">
        <v>3</v>
      </c>
      <c r="O295" s="34">
        <v>47542</v>
      </c>
    </row>
    <row r="296" spans="1:15" x14ac:dyDescent="0.15">
      <c r="A296" s="3">
        <f t="shared" si="4"/>
        <v>295</v>
      </c>
      <c r="B296" s="7">
        <f>VLOOKUP(C296,区市町村番号!$B$3:$C$64,2,FALSE)</f>
        <v>15</v>
      </c>
      <c r="C296" s="8" t="str">
        <f>IF(D296="区",LEFT(L296,FIND("区",L296)),IF(D296="市",LEFT(L296,FIND("市",L296)),IF(D296="町",LEFT(L296,FIND("町",L296)),IF(D296="村",LEFT(L296,FIND("村",L296)),"エラー"))))</f>
        <v>杉並区</v>
      </c>
      <c r="D296" s="8" t="str">
        <f>IF(AND(E296&lt;F296,E296&lt;G296,E296&lt;H296),"区",IF(AND(F296&lt;G296,F296&lt;H296),"市",IF(G296&lt;H296,"町","村")))</f>
        <v>区</v>
      </c>
      <c r="E296" s="8">
        <f>IF(COUNTIF($L296,"*区*"),FIND("区",$L296,2),100)</f>
        <v>3</v>
      </c>
      <c r="F296" s="8">
        <f>IF(COUNTIF($L296,"*市*"),FIND("市",$L296,2),100)</f>
        <v>100</v>
      </c>
      <c r="G296" s="8">
        <f>IF(COUNTIF($L296,"*町田市*"),100,IF(COUNTIF(L296,"*町*"),FIND("町",$L296),100))</f>
        <v>100</v>
      </c>
      <c r="H296" s="8">
        <f>IF(COUNTIF($L296,"*東村山*"),100,IF(COUNTIF(L296,"*武蔵村山*"),100,IF(COUNTIF(L296,"*羽村市*"),100,IF(COUNTIF(L296,"*村*"),FIND("村",$L296,2),100))))</f>
        <v>100</v>
      </c>
      <c r="I296" s="37" t="s">
        <v>1131</v>
      </c>
      <c r="J296" s="37" t="s">
        <v>1627</v>
      </c>
      <c r="K296" s="37" t="s">
        <v>390</v>
      </c>
      <c r="L296" s="37" t="s">
        <v>2016</v>
      </c>
      <c r="M296" s="37" t="s">
        <v>2381</v>
      </c>
      <c r="N296" s="37" t="s">
        <v>58</v>
      </c>
      <c r="O296" s="34">
        <v>45930</v>
      </c>
    </row>
    <row r="297" spans="1:15" ht="27" x14ac:dyDescent="0.15">
      <c r="A297" s="3">
        <f t="shared" si="4"/>
        <v>296</v>
      </c>
      <c r="B297" s="7">
        <f>VLOOKUP(C297,区市町村番号!$B$3:$C$64,2,FALSE)</f>
        <v>15</v>
      </c>
      <c r="C297" s="8" t="str">
        <f>IF(D297="区",LEFT(L297,FIND("区",L297)),IF(D297="市",LEFT(L297,FIND("市",L297)),IF(D297="町",LEFT(L297,FIND("町",L297)),IF(D297="村",LEFT(L297,FIND("村",L297)),"エラー"))))</f>
        <v>杉並区</v>
      </c>
      <c r="D297" s="8" t="str">
        <f>IF(AND(E297&lt;F297,E297&lt;G297,E297&lt;H297),"区",IF(AND(F297&lt;G297,F297&lt;H297),"市",IF(G297&lt;H297,"町","村")))</f>
        <v>区</v>
      </c>
      <c r="E297" s="8">
        <f>IF(COUNTIF($L297,"*区*"),FIND("区",$L297,2),100)</f>
        <v>3</v>
      </c>
      <c r="F297" s="8">
        <f>IF(COUNTIF($L297,"*市*"),FIND("市",$L297,2),100)</f>
        <v>100</v>
      </c>
      <c r="G297" s="8">
        <f>IF(COUNTIF($L297,"*町田市*"),100,IF(COUNTIF(L297,"*町*"),FIND("町",$L297),100))</f>
        <v>100</v>
      </c>
      <c r="H297" s="8">
        <f>IF(COUNTIF($L297,"*東村山*"),100,IF(COUNTIF(L297,"*武蔵村山*"),100,IF(COUNTIF(L297,"*羽村市*"),100,IF(COUNTIF(L297,"*村*"),FIND("村",$L297,2),100))))</f>
        <v>100</v>
      </c>
      <c r="I297" s="37" t="s">
        <v>2950</v>
      </c>
      <c r="J297" s="37" t="s">
        <v>2983</v>
      </c>
      <c r="K297" s="37" t="s">
        <v>617</v>
      </c>
      <c r="L297" s="37" t="s">
        <v>2984</v>
      </c>
      <c r="M297" s="37" t="s">
        <v>2554</v>
      </c>
      <c r="N297" s="37" t="s">
        <v>2985</v>
      </c>
      <c r="O297" s="34">
        <v>47238</v>
      </c>
    </row>
    <row r="298" spans="1:15" x14ac:dyDescent="0.15">
      <c r="A298" s="3">
        <f t="shared" si="4"/>
        <v>297</v>
      </c>
      <c r="B298" s="7">
        <f>VLOOKUP(C298,区市町村番号!$B$3:$C$64,2,FALSE)</f>
        <v>15</v>
      </c>
      <c r="C298" s="8" t="str">
        <f>IF(D298="区",LEFT(L298,FIND("区",L298)),IF(D298="市",LEFT(L298,FIND("市",L298)),IF(D298="町",LEFT(L298,FIND("町",L298)),IF(D298="村",LEFT(L298,FIND("村",L298)),"エラー"))))</f>
        <v>杉並区</v>
      </c>
      <c r="D298" s="8" t="str">
        <f>IF(AND(E298&lt;F298,E298&lt;G298,E298&lt;H298),"区",IF(AND(F298&lt;G298,F298&lt;H298),"市",IF(G298&lt;H298,"町","村")))</f>
        <v>区</v>
      </c>
      <c r="E298" s="8">
        <f>IF(COUNTIF($L298,"*区*"),FIND("区",$L298,2),100)</f>
        <v>3</v>
      </c>
      <c r="F298" s="8">
        <f>IF(COUNTIF($L298,"*市*"),FIND("市",$L298,2),100)</f>
        <v>100</v>
      </c>
      <c r="G298" s="8">
        <f>IF(COUNTIF($L298,"*町田市*"),100,IF(COUNTIF(L298,"*町*"),FIND("町",$L298),100))</f>
        <v>100</v>
      </c>
      <c r="H298" s="8">
        <f>IF(COUNTIF($L298,"*東村山*"),100,IF(COUNTIF(L298,"*武蔵村山*"),100,IF(COUNTIF(L298,"*羽村市*"),100,IF(COUNTIF(L298,"*村*"),FIND("村",$L298,2),100))))</f>
        <v>100</v>
      </c>
      <c r="I298" s="37" t="s">
        <v>1212</v>
      </c>
      <c r="J298" s="37" t="s">
        <v>1691</v>
      </c>
      <c r="K298" s="37" t="s">
        <v>429</v>
      </c>
      <c r="L298" s="37" t="s">
        <v>2077</v>
      </c>
      <c r="M298" s="37" t="s">
        <v>2445</v>
      </c>
      <c r="N298" s="37" t="s">
        <v>3</v>
      </c>
      <c r="O298" s="34">
        <v>46356</v>
      </c>
    </row>
    <row r="299" spans="1:15" x14ac:dyDescent="0.15">
      <c r="A299" s="3">
        <f t="shared" si="4"/>
        <v>298</v>
      </c>
      <c r="B299" s="7">
        <f>VLOOKUP(C299,区市町村番号!$B$3:$C$64,2,FALSE)</f>
        <v>15</v>
      </c>
      <c r="C299" s="8" t="str">
        <f>IF(D299="区",LEFT(L299,FIND("区",L299)),IF(D299="市",LEFT(L299,FIND("市",L299)),IF(D299="町",LEFT(L299,FIND("町",L299)),IF(D299="村",LEFT(L299,FIND("村",L299)),"エラー"))))</f>
        <v>杉並区</v>
      </c>
      <c r="D299" s="8" t="str">
        <f>IF(AND(E299&lt;F299,E299&lt;G299,E299&lt;H299),"区",IF(AND(F299&lt;G299,F299&lt;H299),"市",IF(G299&lt;H299,"町","村")))</f>
        <v>区</v>
      </c>
      <c r="E299" s="8">
        <f>IF(COUNTIF($L299,"*区*"),FIND("区",$L299,2),100)</f>
        <v>3</v>
      </c>
      <c r="F299" s="8">
        <f>IF(COUNTIF($L299,"*市*"),FIND("市",$L299,2),100)</f>
        <v>100</v>
      </c>
      <c r="G299" s="8">
        <f>IF(COUNTIF($L299,"*町田市*"),100,IF(COUNTIF(L299,"*町*"),FIND("町",$L299),100))</f>
        <v>100</v>
      </c>
      <c r="H299" s="8">
        <f>IF(COUNTIF($L299,"*東村山*"),100,IF(COUNTIF(L299,"*武蔵村山*"),100,IF(COUNTIF(L299,"*羽村市*"),100,IF(COUNTIF(L299,"*村*"),FIND("村",$L299,2),100))))</f>
        <v>100</v>
      </c>
      <c r="I299" s="37" t="s">
        <v>1343</v>
      </c>
      <c r="J299" s="37" t="s">
        <v>1761</v>
      </c>
      <c r="K299" s="37" t="s">
        <v>613</v>
      </c>
      <c r="L299" s="37" t="s">
        <v>2152</v>
      </c>
      <c r="M299" s="37" t="s">
        <v>2512</v>
      </c>
      <c r="N299" s="37" t="s">
        <v>3</v>
      </c>
      <c r="O299" s="34">
        <v>47361</v>
      </c>
    </row>
    <row r="300" spans="1:15" x14ac:dyDescent="0.15">
      <c r="A300" s="3">
        <f t="shared" si="4"/>
        <v>299</v>
      </c>
      <c r="B300" s="7">
        <f>VLOOKUP(C300,区市町村番号!$B$3:$C$64,2,FALSE)</f>
        <v>15</v>
      </c>
      <c r="C300" s="8" t="str">
        <f>IF(D300="区",LEFT(L300,FIND("区",L300)),IF(D300="市",LEFT(L300,FIND("市",L300)),IF(D300="町",LEFT(L300,FIND("町",L300)),IF(D300="村",LEFT(L300,FIND("村",L300)),"エラー"))))</f>
        <v>杉並区</v>
      </c>
      <c r="D300" s="8" t="str">
        <f>IF(AND(E300&lt;F300,E300&lt;G300,E300&lt;H300),"区",IF(AND(F300&lt;G300,F300&lt;H300),"市",IF(G300&lt;H300,"町","村")))</f>
        <v>区</v>
      </c>
      <c r="E300" s="8">
        <f>IF(COUNTIF($L300,"*区*"),FIND("区",$L300,2),100)</f>
        <v>3</v>
      </c>
      <c r="F300" s="8">
        <f>IF(COUNTIF($L300,"*市*"),FIND("市",$L300,2),100)</f>
        <v>100</v>
      </c>
      <c r="G300" s="8">
        <f>IF(COUNTIF($L300,"*町田市*"),100,IF(COUNTIF(L300,"*町*"),FIND("町",$L300),100))</f>
        <v>100</v>
      </c>
      <c r="H300" s="8">
        <f>IF(COUNTIF($L300,"*東村山*"),100,IF(COUNTIF(L300,"*武蔵村山*"),100,IF(COUNTIF(L300,"*羽村市*"),100,IF(COUNTIF(L300,"*村*"),FIND("村",$L300,2),100))))</f>
        <v>100</v>
      </c>
      <c r="I300" s="37" t="s">
        <v>1372</v>
      </c>
      <c r="J300" s="37" t="s">
        <v>1637</v>
      </c>
      <c r="K300" s="37" t="s">
        <v>397</v>
      </c>
      <c r="L300" s="37" t="s">
        <v>2025</v>
      </c>
      <c r="M300" s="37" t="s">
        <v>2391</v>
      </c>
      <c r="N300" s="37" t="s">
        <v>3</v>
      </c>
      <c r="O300" s="34">
        <v>45869</v>
      </c>
    </row>
    <row r="301" spans="1:15" x14ac:dyDescent="0.15">
      <c r="A301" s="3">
        <f t="shared" si="4"/>
        <v>300</v>
      </c>
      <c r="B301" s="7">
        <f>VLOOKUP(C301,区市町村番号!$B$3:$C$64,2,FALSE)</f>
        <v>15</v>
      </c>
      <c r="C301" s="8" t="str">
        <f>IF(D301="区",LEFT(L301,FIND("区",L301)),IF(D301="市",LEFT(L301,FIND("市",L301)),IF(D301="町",LEFT(L301,FIND("町",L301)),IF(D301="村",LEFT(L301,FIND("村",L301)),"エラー"))))</f>
        <v>杉並区</v>
      </c>
      <c r="D301" s="8" t="str">
        <f>IF(AND(E301&lt;F301,E301&lt;G301,E301&lt;H301),"区",IF(AND(F301&lt;G301,F301&lt;H301),"市",IF(G301&lt;H301,"町","村")))</f>
        <v>区</v>
      </c>
      <c r="E301" s="8">
        <f>IF(COUNTIF($L301,"*区*"),FIND("区",$L301,2),100)</f>
        <v>3</v>
      </c>
      <c r="F301" s="8">
        <f>IF(COUNTIF($L301,"*市*"),FIND("市",$L301,2),100)</f>
        <v>100</v>
      </c>
      <c r="G301" s="8">
        <f>IF(COUNTIF($L301,"*町田市*"),100,IF(COUNTIF(L301,"*町*"),FIND("町",$L301),100))</f>
        <v>100</v>
      </c>
      <c r="H301" s="8">
        <f>IF(COUNTIF($L301,"*東村山*"),100,IF(COUNTIF(L301,"*武蔵村山*"),100,IF(COUNTIF(L301,"*羽村市*"),100,IF(COUNTIF(L301,"*村*"),FIND("村",$L301,2),100))))</f>
        <v>100</v>
      </c>
      <c r="I301" s="37" t="s">
        <v>1165</v>
      </c>
      <c r="J301" s="37" t="s">
        <v>1637</v>
      </c>
      <c r="K301" s="37" t="s">
        <v>397</v>
      </c>
      <c r="L301" s="37" t="s">
        <v>2025</v>
      </c>
      <c r="M301" s="37" t="s">
        <v>2391</v>
      </c>
      <c r="N301" s="37" t="s">
        <v>3</v>
      </c>
      <c r="O301" s="34">
        <v>45900</v>
      </c>
    </row>
    <row r="302" spans="1:15" x14ac:dyDescent="0.15">
      <c r="A302" s="3">
        <f t="shared" si="4"/>
        <v>301</v>
      </c>
      <c r="B302" s="7">
        <f>VLOOKUP(C302,区市町村番号!$B$3:$C$64,2,FALSE)</f>
        <v>15</v>
      </c>
      <c r="C302" s="8" t="str">
        <f>IF(D302="区",LEFT(L302,FIND("区",L302)),IF(D302="市",LEFT(L302,FIND("市",L302)),IF(D302="町",LEFT(L302,FIND("町",L302)),IF(D302="村",LEFT(L302,FIND("村",L302)),"エラー"))))</f>
        <v>杉並区</v>
      </c>
      <c r="D302" s="8" t="str">
        <f>IF(AND(E302&lt;F302,E302&lt;G302,E302&lt;H302),"区",IF(AND(F302&lt;G302,F302&lt;H302),"市",IF(G302&lt;H302,"町","村")))</f>
        <v>区</v>
      </c>
      <c r="E302" s="8">
        <f>IF(COUNTIF($L302,"*区*"),FIND("区",$L302,2),100)</f>
        <v>3</v>
      </c>
      <c r="F302" s="8">
        <f>IF(COUNTIF($L302,"*市*"),FIND("市",$L302,2),100)</f>
        <v>100</v>
      </c>
      <c r="G302" s="8">
        <f>IF(COUNTIF($L302,"*町田市*"),100,IF(COUNTIF(L302,"*町*"),FIND("町",$L302),100))</f>
        <v>100</v>
      </c>
      <c r="H302" s="8">
        <f>IF(COUNTIF($L302,"*東村山*"),100,IF(COUNTIF(L302,"*武蔵村山*"),100,IF(COUNTIF(L302,"*羽村市*"),100,IF(COUNTIF(L302,"*村*"),FIND("村",$L302,2),100))))</f>
        <v>100</v>
      </c>
      <c r="I302" s="37" t="s">
        <v>1143</v>
      </c>
      <c r="J302" s="37" t="s">
        <v>1637</v>
      </c>
      <c r="K302" s="37" t="s">
        <v>397</v>
      </c>
      <c r="L302" s="37" t="s">
        <v>2025</v>
      </c>
      <c r="M302" s="37" t="s">
        <v>2391</v>
      </c>
      <c r="N302" s="37" t="s">
        <v>3</v>
      </c>
      <c r="O302" s="34">
        <v>45930</v>
      </c>
    </row>
    <row r="303" spans="1:15" x14ac:dyDescent="0.15">
      <c r="A303" s="3">
        <f t="shared" si="4"/>
        <v>302</v>
      </c>
      <c r="B303" s="7">
        <f>VLOOKUP(C303,区市町村番号!$B$3:$C$64,2,FALSE)</f>
        <v>15</v>
      </c>
      <c r="C303" s="8" t="str">
        <f>IF(D303="区",LEFT(L303,FIND("区",L303)),IF(D303="市",LEFT(L303,FIND("市",L303)),IF(D303="町",LEFT(L303,FIND("町",L303)),IF(D303="村",LEFT(L303,FIND("村",L303)),"エラー"))))</f>
        <v>杉並区</v>
      </c>
      <c r="D303" s="8" t="str">
        <f>IF(AND(E303&lt;F303,E303&lt;G303,E303&lt;H303),"区",IF(AND(F303&lt;G303,F303&lt;H303),"市",IF(G303&lt;H303,"町","村")))</f>
        <v>区</v>
      </c>
      <c r="E303" s="8">
        <f>IF(COUNTIF($L303,"*区*"),FIND("区",$L303,2),100)</f>
        <v>3</v>
      </c>
      <c r="F303" s="8">
        <f>IF(COUNTIF($L303,"*市*"),FIND("市",$L303,2),100)</f>
        <v>100</v>
      </c>
      <c r="G303" s="8">
        <f>IF(COUNTIF($L303,"*町田市*"),100,IF(COUNTIF(L303,"*町*"),FIND("町",$L303),100))</f>
        <v>100</v>
      </c>
      <c r="H303" s="8">
        <f>IF(COUNTIF($L303,"*東村山*"),100,IF(COUNTIF(L303,"*武蔵村山*"),100,IF(COUNTIF(L303,"*羽村市*"),100,IF(COUNTIF(L303,"*村*"),FIND("村",$L303,2),100))))</f>
        <v>100</v>
      </c>
      <c r="I303" s="37" t="s">
        <v>1416</v>
      </c>
      <c r="J303" s="37" t="s">
        <v>1796</v>
      </c>
      <c r="K303" s="37" t="s">
        <v>398</v>
      </c>
      <c r="L303" s="37" t="s">
        <v>333</v>
      </c>
      <c r="M303" s="37" t="s">
        <v>102</v>
      </c>
      <c r="N303" s="37" t="s">
        <v>3</v>
      </c>
      <c r="O303" s="34">
        <v>46265</v>
      </c>
    </row>
    <row r="304" spans="1:15" x14ac:dyDescent="0.15">
      <c r="A304" s="3">
        <f t="shared" si="4"/>
        <v>303</v>
      </c>
      <c r="B304" s="7">
        <f>VLOOKUP(C304,区市町村番号!$B$3:$C$64,2,FALSE)</f>
        <v>15</v>
      </c>
      <c r="C304" s="8" t="str">
        <f>IF(D304="区",LEFT(L304,FIND("区",L304)),IF(D304="市",LEFT(L304,FIND("市",L304)),IF(D304="町",LEFT(L304,FIND("町",L304)),IF(D304="村",LEFT(L304,FIND("村",L304)),"エラー"))))</f>
        <v>杉並区</v>
      </c>
      <c r="D304" s="8" t="str">
        <f>IF(AND(E304&lt;F304,E304&lt;G304,E304&lt;H304),"区",IF(AND(F304&lt;G304,F304&lt;H304),"市",IF(G304&lt;H304,"町","村")))</f>
        <v>区</v>
      </c>
      <c r="E304" s="8">
        <f>IF(COUNTIF($L304,"*区*"),FIND("区",$L304,2),100)</f>
        <v>3</v>
      </c>
      <c r="F304" s="8">
        <f>IF(COUNTIF($L304,"*市*"),FIND("市",$L304,2),100)</f>
        <v>100</v>
      </c>
      <c r="G304" s="8">
        <f>IF(COUNTIF($L304,"*町田市*"),100,IF(COUNTIF(L304,"*町*"),FIND("町",$L304),100))</f>
        <v>100</v>
      </c>
      <c r="H304" s="8">
        <f>IF(COUNTIF($L304,"*東村山*"),100,IF(COUNTIF(L304,"*武蔵村山*"),100,IF(COUNTIF(L304,"*羽村市*"),100,IF(COUNTIF(L304,"*村*"),FIND("村",$L304,2),100))))</f>
        <v>100</v>
      </c>
      <c r="I304" s="37" t="s">
        <v>1240</v>
      </c>
      <c r="J304" s="37" t="s">
        <v>245</v>
      </c>
      <c r="K304" s="37" t="s">
        <v>397</v>
      </c>
      <c r="L304" s="37" t="s">
        <v>304</v>
      </c>
      <c r="M304" s="37" t="s">
        <v>103</v>
      </c>
      <c r="N304" s="37" t="s">
        <v>3</v>
      </c>
      <c r="O304" s="34">
        <v>46173</v>
      </c>
    </row>
    <row r="305" spans="1:15" x14ac:dyDescent="0.15">
      <c r="A305" s="3">
        <f t="shared" si="4"/>
        <v>304</v>
      </c>
      <c r="B305" s="7">
        <f>VLOOKUP(C305,区市町村番号!$B$3:$C$64,2,FALSE)</f>
        <v>15</v>
      </c>
      <c r="C305" s="8" t="str">
        <f>IF(D305="区",LEFT(L305,FIND("区",L305)),IF(D305="市",LEFT(L305,FIND("市",L305)),IF(D305="町",LEFT(L305,FIND("町",L305)),IF(D305="村",LEFT(L305,FIND("村",L305)),"エラー"))))</f>
        <v>杉並区</v>
      </c>
      <c r="D305" s="8" t="str">
        <f>IF(AND(E305&lt;F305,E305&lt;G305,E305&lt;H305),"区",IF(AND(F305&lt;G305,F305&lt;H305),"市",IF(G305&lt;H305,"町","村")))</f>
        <v>区</v>
      </c>
      <c r="E305" s="8">
        <f>IF(COUNTIF($L305,"*区*"),FIND("区",$L305,2),100)</f>
        <v>3</v>
      </c>
      <c r="F305" s="8">
        <f>IF(COUNTIF($L305,"*市*"),FIND("市",$L305,2),100)</f>
        <v>100</v>
      </c>
      <c r="G305" s="8">
        <f>IF(COUNTIF($L305,"*町田市*"),100,IF(COUNTIF(L305,"*町*"),FIND("町",$L305),100))</f>
        <v>100</v>
      </c>
      <c r="H305" s="8">
        <f>IF(COUNTIF($L305,"*東村山*"),100,IF(COUNTIF(L305,"*武蔵村山*"),100,IF(COUNTIF(L305,"*羽村市*"),100,IF(COUNTIF(L305,"*村*"),FIND("村",$L305,2),100))))</f>
        <v>100</v>
      </c>
      <c r="I305" s="37" t="s">
        <v>3246</v>
      </c>
      <c r="J305" s="37" t="s">
        <v>245</v>
      </c>
      <c r="K305" s="37" t="s">
        <v>397</v>
      </c>
      <c r="L305" s="37" t="s">
        <v>304</v>
      </c>
      <c r="M305" s="37" t="s">
        <v>103</v>
      </c>
      <c r="N305" s="37" t="s">
        <v>3</v>
      </c>
      <c r="O305" s="34">
        <v>47514</v>
      </c>
    </row>
    <row r="306" spans="1:15" x14ac:dyDescent="0.15">
      <c r="A306" s="3">
        <f t="shared" si="4"/>
        <v>305</v>
      </c>
      <c r="B306" s="7">
        <f>VLOOKUP(C306,区市町村番号!$B$3:$C$64,2,FALSE)</f>
        <v>15</v>
      </c>
      <c r="C306" s="8" t="str">
        <f>IF(D306="区",LEFT(L306,FIND("区",L306)),IF(D306="市",LEFT(L306,FIND("市",L306)),IF(D306="町",LEFT(L306,FIND("町",L306)),IF(D306="村",LEFT(L306,FIND("村",L306)),"エラー"))))</f>
        <v>杉並区</v>
      </c>
      <c r="D306" s="8" t="str">
        <f>IF(AND(E306&lt;F306,E306&lt;G306,E306&lt;H306),"区",IF(AND(F306&lt;G306,F306&lt;H306),"市",IF(G306&lt;H306,"町","村")))</f>
        <v>区</v>
      </c>
      <c r="E306" s="8">
        <f>IF(COUNTIF($L306,"*区*"),FIND("区",$L306,2),100)</f>
        <v>3</v>
      </c>
      <c r="F306" s="8">
        <f>IF(COUNTIF($L306,"*市*"),FIND("市",$L306,2),100)</f>
        <v>100</v>
      </c>
      <c r="G306" s="8">
        <f>IF(COUNTIF($L306,"*町田市*"),100,IF(COUNTIF(L306,"*町*"),FIND("町",$L306),100))</f>
        <v>100</v>
      </c>
      <c r="H306" s="8">
        <f>IF(COUNTIF($L306,"*東村山*"),100,IF(COUNTIF(L306,"*武蔵村山*"),100,IF(COUNTIF(L306,"*羽村市*"),100,IF(COUNTIF(L306,"*村*"),FIND("村",$L306,2),100))))</f>
        <v>100</v>
      </c>
      <c r="I306" s="37" t="s">
        <v>1114</v>
      </c>
      <c r="J306" s="37" t="s">
        <v>1614</v>
      </c>
      <c r="K306" s="37" t="s">
        <v>555</v>
      </c>
      <c r="L306" s="37" t="s">
        <v>2004</v>
      </c>
      <c r="M306" s="37" t="s">
        <v>2367</v>
      </c>
      <c r="N306" s="37" t="s">
        <v>10</v>
      </c>
      <c r="O306" s="34">
        <v>46234</v>
      </c>
    </row>
    <row r="307" spans="1:15" ht="27" x14ac:dyDescent="0.15">
      <c r="A307" s="3">
        <f t="shared" si="4"/>
        <v>306</v>
      </c>
      <c r="B307" s="7">
        <f>VLOOKUP(C307,区市町村番号!$B$3:$C$64,2,FALSE)</f>
        <v>15</v>
      </c>
      <c r="C307" s="8" t="str">
        <f>IF(D307="区",LEFT(L307,FIND("区",L307)),IF(D307="市",LEFT(L307,FIND("市",L307)),IF(D307="町",LEFT(L307,FIND("町",L307)),IF(D307="村",LEFT(L307,FIND("村",L307)),"エラー"))))</f>
        <v>杉並区</v>
      </c>
      <c r="D307" s="8" t="str">
        <f>IF(AND(E307&lt;F307,E307&lt;G307,E307&lt;H307),"区",IF(AND(F307&lt;G307,F307&lt;H307),"市",IF(G307&lt;H307,"町","村")))</f>
        <v>区</v>
      </c>
      <c r="E307" s="8">
        <f>IF(COUNTIF($L307,"*区*"),FIND("区",$L307,2),100)</f>
        <v>3</v>
      </c>
      <c r="F307" s="8">
        <f>IF(COUNTIF($L307,"*市*"),FIND("市",$L307,2),100)</f>
        <v>100</v>
      </c>
      <c r="G307" s="8">
        <f>IF(COUNTIF($L307,"*町田市*"),100,IF(COUNTIF(L307,"*町*"),FIND("町",$L307),100))</f>
        <v>100</v>
      </c>
      <c r="H307" s="8">
        <f>IF(COUNTIF($L307,"*東村山*"),100,IF(COUNTIF(L307,"*武蔵村山*"),100,IF(COUNTIF(L307,"*羽村市*"),100,IF(COUNTIF(L307,"*村*"),FIND("村",$L307,2),100))))</f>
        <v>100</v>
      </c>
      <c r="I307" s="37" t="s">
        <v>1308</v>
      </c>
      <c r="J307" s="37" t="s">
        <v>776</v>
      </c>
      <c r="K307" s="37" t="s">
        <v>639</v>
      </c>
      <c r="L307" s="37" t="s">
        <v>2129</v>
      </c>
      <c r="M307" s="37" t="s">
        <v>777</v>
      </c>
      <c r="N307" s="37" t="s">
        <v>14</v>
      </c>
      <c r="O307" s="34">
        <v>46843</v>
      </c>
    </row>
    <row r="308" spans="1:15" ht="27" x14ac:dyDescent="0.15">
      <c r="A308" s="3">
        <f t="shared" si="4"/>
        <v>307</v>
      </c>
      <c r="B308" s="7">
        <f>VLOOKUP(C308,区市町村番号!$B$3:$C$64,2,FALSE)</f>
        <v>15</v>
      </c>
      <c r="C308" s="8" t="str">
        <f>IF(D308="区",LEFT(L308,FIND("区",L308)),IF(D308="市",LEFT(L308,FIND("市",L308)),IF(D308="町",LEFT(L308,FIND("町",L308)),IF(D308="村",LEFT(L308,FIND("村",L308)),"エラー"))))</f>
        <v>杉並区</v>
      </c>
      <c r="D308" s="8" t="str">
        <f>IF(AND(E308&lt;F308,E308&lt;G308,E308&lt;H308),"区",IF(AND(F308&lt;G308,F308&lt;H308),"市",IF(G308&lt;H308,"町","村")))</f>
        <v>区</v>
      </c>
      <c r="E308" s="8">
        <f>IF(COUNTIF($L308,"*区*"),FIND("区",$L308,2),100)</f>
        <v>3</v>
      </c>
      <c r="F308" s="8">
        <f>IF(COUNTIF($L308,"*市*"),FIND("市",$L308,2),100)</f>
        <v>100</v>
      </c>
      <c r="G308" s="8">
        <f>IF(COUNTIF($L308,"*町田市*"),100,IF(COUNTIF(L308,"*町*"),FIND("町",$L308),100))</f>
        <v>100</v>
      </c>
      <c r="H308" s="8">
        <f>IF(COUNTIF($L308,"*東村山*"),100,IF(COUNTIF(L308,"*武蔵村山*"),100,IF(COUNTIF(L308,"*羽村市*"),100,IF(COUNTIF(L308,"*村*"),FIND("村",$L308,2),100))))</f>
        <v>100</v>
      </c>
      <c r="I308" s="36" t="s">
        <v>2807</v>
      </c>
      <c r="J308" s="36" t="s">
        <v>776</v>
      </c>
      <c r="K308" s="36" t="s">
        <v>639</v>
      </c>
      <c r="L308" s="36" t="s">
        <v>2869</v>
      </c>
      <c r="M308" s="36" t="s">
        <v>777</v>
      </c>
      <c r="N308" s="36" t="s">
        <v>3</v>
      </c>
      <c r="O308" s="34">
        <v>47118</v>
      </c>
    </row>
    <row r="309" spans="1:15" ht="27" x14ac:dyDescent="0.15">
      <c r="A309" s="3">
        <f t="shared" si="4"/>
        <v>308</v>
      </c>
      <c r="B309" s="7">
        <f>VLOOKUP(C309,区市町村番号!$B$3:$C$64,2,FALSE)</f>
        <v>15</v>
      </c>
      <c r="C309" s="8" t="str">
        <f>IF(D309="区",LEFT(L309,FIND("区",L309)),IF(D309="市",LEFT(L309,FIND("市",L309)),IF(D309="町",LEFT(L309,FIND("町",L309)),IF(D309="村",LEFT(L309,FIND("村",L309)),"エラー"))))</f>
        <v>杉並区</v>
      </c>
      <c r="D309" s="8" t="str">
        <f>IF(AND(E309&lt;F309,E309&lt;G309,E309&lt;H309),"区",IF(AND(F309&lt;G309,F309&lt;H309),"市",IF(G309&lt;H309,"町","村")))</f>
        <v>区</v>
      </c>
      <c r="E309" s="8">
        <f>IF(COUNTIF($L309,"*区*"),FIND("区",$L309,2),100)</f>
        <v>3</v>
      </c>
      <c r="F309" s="8">
        <f>IF(COUNTIF($L309,"*市*"),FIND("市",$L309,2),100)</f>
        <v>100</v>
      </c>
      <c r="G309" s="8">
        <f>IF(COUNTIF($L309,"*町田市*"),100,IF(COUNTIF(L309,"*町*"),FIND("町",$L309),100))</f>
        <v>100</v>
      </c>
      <c r="H309" s="8">
        <f>IF(COUNTIF($L309,"*東村山*"),100,IF(COUNTIF(L309,"*武蔵村山*"),100,IF(COUNTIF(L309,"*羽村市*"),100,IF(COUNTIF(L309,"*村*"),FIND("村",$L309,2),100))))</f>
        <v>100</v>
      </c>
      <c r="I309" s="37" t="s">
        <v>1309</v>
      </c>
      <c r="J309" s="37" t="s">
        <v>776</v>
      </c>
      <c r="K309" s="37" t="s">
        <v>639</v>
      </c>
      <c r="L309" s="37" t="s">
        <v>2130</v>
      </c>
      <c r="M309" s="37" t="s">
        <v>777</v>
      </c>
      <c r="N309" s="37" t="s">
        <v>14</v>
      </c>
      <c r="O309" s="34">
        <v>46843</v>
      </c>
    </row>
    <row r="310" spans="1:15" x14ac:dyDescent="0.15">
      <c r="A310" s="3">
        <f t="shared" si="4"/>
        <v>309</v>
      </c>
      <c r="B310" s="7">
        <f>VLOOKUP(C310,区市町村番号!$B$3:$C$64,2,FALSE)</f>
        <v>15</v>
      </c>
      <c r="C310" s="8" t="str">
        <f>IF(D310="区",LEFT(L310,FIND("区",L310)),IF(D310="市",LEFT(L310,FIND("市",L310)),IF(D310="町",LEFT(L310,FIND("町",L310)),IF(D310="村",LEFT(L310,FIND("村",L310)),"エラー"))))</f>
        <v>杉並区</v>
      </c>
      <c r="D310" s="8" t="str">
        <f>IF(AND(E310&lt;F310,E310&lt;G310,E310&lt;H310),"区",IF(AND(F310&lt;G310,F310&lt;H310),"市",IF(G310&lt;H310,"町","村")))</f>
        <v>区</v>
      </c>
      <c r="E310" s="8">
        <f>IF(COUNTIF($L310,"*区*"),FIND("区",$L310,2),100)</f>
        <v>3</v>
      </c>
      <c r="F310" s="8">
        <f>IF(COUNTIF($L310,"*市*"),FIND("市",$L310,2),100)</f>
        <v>100</v>
      </c>
      <c r="G310" s="8">
        <f>IF(COUNTIF($L310,"*町田市*"),100,IF(COUNTIF(L310,"*町*"),FIND("町",$L310),100))</f>
        <v>100</v>
      </c>
      <c r="H310" s="8">
        <f>IF(COUNTIF($L310,"*東村山*"),100,IF(COUNTIF(L310,"*武蔵村山*"),100,IF(COUNTIF(L310,"*羽村市*"),100,IF(COUNTIF(L310,"*村*"),FIND("村",$L310,2),100))))</f>
        <v>100</v>
      </c>
      <c r="I310" s="37" t="s">
        <v>1277</v>
      </c>
      <c r="J310" s="37" t="s">
        <v>824</v>
      </c>
      <c r="K310" s="37" t="s">
        <v>653</v>
      </c>
      <c r="L310" s="37" t="s">
        <v>825</v>
      </c>
      <c r="M310" s="37" t="s">
        <v>826</v>
      </c>
      <c r="N310" s="37" t="s">
        <v>3</v>
      </c>
      <c r="O310" s="34">
        <v>46477</v>
      </c>
    </row>
    <row r="311" spans="1:15" x14ac:dyDescent="0.15">
      <c r="A311" s="3">
        <f t="shared" si="4"/>
        <v>310</v>
      </c>
      <c r="B311" s="7">
        <f>VLOOKUP(C311,区市町村番号!$B$3:$C$64,2,FALSE)</f>
        <v>15</v>
      </c>
      <c r="C311" s="8" t="str">
        <f>IF(D311="区",LEFT(L311,FIND("区",L311)),IF(D311="市",LEFT(L311,FIND("市",L311)),IF(D311="町",LEFT(L311,FIND("町",L311)),IF(D311="村",LEFT(L311,FIND("村",L311)),"エラー"))))</f>
        <v>杉並区</v>
      </c>
      <c r="D311" s="8" t="str">
        <f>IF(AND(E311&lt;F311,E311&lt;G311,E311&lt;H311),"区",IF(AND(F311&lt;G311,F311&lt;H311),"市",IF(G311&lt;H311,"町","村")))</f>
        <v>区</v>
      </c>
      <c r="E311" s="8">
        <f>IF(COUNTIF($L311,"*区*"),FIND("区",$L311,2),100)</f>
        <v>3</v>
      </c>
      <c r="F311" s="8">
        <f>IF(COUNTIF($L311,"*市*"),FIND("市",$L311,2),100)</f>
        <v>100</v>
      </c>
      <c r="G311" s="8">
        <f>IF(COUNTIF($L311,"*町田市*"),100,IF(COUNTIF(L311,"*町*"),FIND("町",$L311),100))</f>
        <v>100</v>
      </c>
      <c r="H311" s="8">
        <f>IF(COUNTIF($L311,"*東村山*"),100,IF(COUNTIF(L311,"*武蔵村山*"),100,IF(COUNTIF(L311,"*羽村市*"),100,IF(COUNTIF(L311,"*村*"),FIND("村",$L311,2),100))))</f>
        <v>100</v>
      </c>
      <c r="I311" s="37" t="s">
        <v>1225</v>
      </c>
      <c r="J311" s="37" t="s">
        <v>1697</v>
      </c>
      <c r="K311" s="37" t="s">
        <v>397</v>
      </c>
      <c r="L311" s="37" t="s">
        <v>2084</v>
      </c>
      <c r="M311" s="37" t="s">
        <v>2451</v>
      </c>
      <c r="N311" s="37" t="s">
        <v>2</v>
      </c>
      <c r="O311" s="34">
        <v>46142</v>
      </c>
    </row>
    <row r="312" spans="1:15" x14ac:dyDescent="0.15">
      <c r="A312" s="3">
        <f t="shared" si="4"/>
        <v>311</v>
      </c>
      <c r="B312" s="7">
        <f>VLOOKUP(C312,区市町村番号!$B$3:$C$64,2,FALSE)</f>
        <v>15</v>
      </c>
      <c r="C312" s="8" t="str">
        <f>IF(D312="区",LEFT(L312,FIND("区",L312)),IF(D312="市",LEFT(L312,FIND("市",L312)),IF(D312="町",LEFT(L312,FIND("町",L312)),IF(D312="村",LEFT(L312,FIND("村",L312)),"エラー"))))</f>
        <v>杉並区</v>
      </c>
      <c r="D312" s="8" t="str">
        <f>IF(AND(E312&lt;F312,E312&lt;G312,E312&lt;H312),"区",IF(AND(F312&lt;G312,F312&lt;H312),"市",IF(G312&lt;H312,"町","村")))</f>
        <v>区</v>
      </c>
      <c r="E312" s="8">
        <f>IF(COUNTIF($L312,"*区*"),FIND("区",$L312,2),100)</f>
        <v>3</v>
      </c>
      <c r="F312" s="8">
        <f>IF(COUNTIF($L312,"*市*"),FIND("市",$L312,2),100)</f>
        <v>100</v>
      </c>
      <c r="G312" s="8">
        <f>IF(COUNTIF($L312,"*町田市*"),100,IF(COUNTIF(L312,"*町*"),FIND("町",$L312),100))</f>
        <v>100</v>
      </c>
      <c r="H312" s="8">
        <f>IF(COUNTIF($L312,"*東村山*"),100,IF(COUNTIF(L312,"*武蔵村山*"),100,IF(COUNTIF(L312,"*羽村市*"),100,IF(COUNTIF(L312,"*村*"),FIND("村",$L312,2),100))))</f>
        <v>100</v>
      </c>
      <c r="I312" s="37" t="s">
        <v>1422</v>
      </c>
      <c r="J312" s="37" t="s">
        <v>1799</v>
      </c>
      <c r="K312" s="37" t="s">
        <v>558</v>
      </c>
      <c r="L312" s="37" t="s">
        <v>2191</v>
      </c>
      <c r="M312" s="37" t="s">
        <v>2549</v>
      </c>
      <c r="N312" s="37" t="s">
        <v>3</v>
      </c>
      <c r="O312" s="34">
        <v>46326</v>
      </c>
    </row>
    <row r="313" spans="1:15" x14ac:dyDescent="0.15">
      <c r="A313" s="3">
        <f t="shared" si="4"/>
        <v>312</v>
      </c>
      <c r="B313" s="7">
        <f>VLOOKUP(C313,区市町村番号!$B$3:$C$64,2,FALSE)</f>
        <v>15</v>
      </c>
      <c r="C313" s="8" t="str">
        <f>IF(D313="区",LEFT(L313,FIND("区",L313)),IF(D313="市",LEFT(L313,FIND("市",L313)),IF(D313="町",LEFT(L313,FIND("町",L313)),IF(D313="村",LEFT(L313,FIND("村",L313)),"エラー"))))</f>
        <v>杉並区</v>
      </c>
      <c r="D313" s="8" t="str">
        <f>IF(AND(E313&lt;F313,E313&lt;G313,E313&lt;H313),"区",IF(AND(F313&lt;G313,F313&lt;H313),"市",IF(G313&lt;H313,"町","村")))</f>
        <v>区</v>
      </c>
      <c r="E313" s="8">
        <f>IF(COUNTIF($L313,"*区*"),FIND("区",$L313,2),100)</f>
        <v>3</v>
      </c>
      <c r="F313" s="8">
        <f>IF(COUNTIF($L313,"*市*"),FIND("市",$L313,2),100)</f>
        <v>100</v>
      </c>
      <c r="G313" s="8">
        <f>IF(COUNTIF($L313,"*町田市*"),100,IF(COUNTIF(L313,"*町*"),FIND("町",$L313),100))</f>
        <v>100</v>
      </c>
      <c r="H313" s="8">
        <f>IF(COUNTIF($L313,"*東村山*"),100,IF(COUNTIF(L313,"*武蔵村山*"),100,IF(COUNTIF(L313,"*羽村市*"),100,IF(COUNTIF(L313,"*村*"),FIND("村",$L313,2),100))))</f>
        <v>100</v>
      </c>
      <c r="I313" s="37" t="s">
        <v>2644</v>
      </c>
      <c r="J313" s="37" t="s">
        <v>2697</v>
      </c>
      <c r="K313" s="37" t="s">
        <v>2698</v>
      </c>
      <c r="L313" s="37" t="s">
        <v>2699</v>
      </c>
      <c r="M313" s="37" t="s">
        <v>2700</v>
      </c>
      <c r="N313" s="37" t="s">
        <v>3</v>
      </c>
      <c r="O313" s="34">
        <v>46843</v>
      </c>
    </row>
    <row r="314" spans="1:15" x14ac:dyDescent="0.15">
      <c r="A314" s="3">
        <f t="shared" si="4"/>
        <v>313</v>
      </c>
      <c r="B314" s="7">
        <f>VLOOKUP(C314,区市町村番号!$B$3:$C$64,2,FALSE)</f>
        <v>15</v>
      </c>
      <c r="C314" s="8" t="str">
        <f>IF(D314="区",LEFT(L314,FIND("区",L314)),IF(D314="市",LEFT(L314,FIND("市",L314)),IF(D314="町",LEFT(L314,FIND("町",L314)),IF(D314="村",LEFT(L314,FIND("村",L314)),"エラー"))))</f>
        <v>杉並区</v>
      </c>
      <c r="D314" s="8" t="str">
        <f>IF(AND(E314&lt;F314,E314&lt;G314,E314&lt;H314),"区",IF(AND(F314&lt;G314,F314&lt;H314),"市",IF(G314&lt;H314,"町","村")))</f>
        <v>区</v>
      </c>
      <c r="E314" s="8">
        <f>IF(COUNTIF($L314,"*区*"),FIND("区",$L314,2),100)</f>
        <v>3</v>
      </c>
      <c r="F314" s="8">
        <f>IF(COUNTIF($L314,"*市*"),FIND("市",$L314,2),100)</f>
        <v>100</v>
      </c>
      <c r="G314" s="8">
        <f>IF(COUNTIF($L314,"*町田市*"),100,IF(COUNTIF(L314,"*町*"),FIND("町",$L314),100))</f>
        <v>100</v>
      </c>
      <c r="H314" s="8">
        <f>IF(COUNTIF($L314,"*東村山*"),100,IF(COUNTIF(L314,"*武蔵村山*"),100,IF(COUNTIF(L314,"*羽村市*"),100,IF(COUNTIF(L314,"*村*"),FIND("村",$L314,2),100))))</f>
        <v>100</v>
      </c>
      <c r="I314" s="38" t="s">
        <v>901</v>
      </c>
      <c r="J314" s="39" t="s">
        <v>3308</v>
      </c>
      <c r="K314" s="39" t="s">
        <v>429</v>
      </c>
      <c r="L314" s="39" t="s">
        <v>3309</v>
      </c>
      <c r="M314" s="39" t="s">
        <v>3310</v>
      </c>
      <c r="N314" s="40" t="s">
        <v>3</v>
      </c>
      <c r="O314" s="34">
        <v>47664</v>
      </c>
    </row>
    <row r="315" spans="1:15" ht="40.5" x14ac:dyDescent="0.15">
      <c r="A315" s="3">
        <f t="shared" si="4"/>
        <v>314</v>
      </c>
      <c r="B315" s="7">
        <f>VLOOKUP(C315,区市町村番号!$B$3:$C$64,2,FALSE)</f>
        <v>15</v>
      </c>
      <c r="C315" s="8" t="str">
        <f>IF(D315="区",LEFT(L315,FIND("区",L315)),IF(D315="市",LEFT(L315,FIND("市",L315)),IF(D315="町",LEFT(L315,FIND("町",L315)),IF(D315="村",LEFT(L315,FIND("村",L315)),"エラー"))))</f>
        <v>杉並区</v>
      </c>
      <c r="D315" s="8" t="str">
        <f>IF(AND(E315&lt;F315,E315&lt;G315,E315&lt;H315),"区",IF(AND(F315&lt;G315,F315&lt;H315),"市",IF(G315&lt;H315,"町","村")))</f>
        <v>区</v>
      </c>
      <c r="E315" s="8">
        <f>IF(COUNTIF($L315,"*区*"),FIND("区",$L315,2),100)</f>
        <v>3</v>
      </c>
      <c r="F315" s="8">
        <f>IF(COUNTIF($L315,"*市*"),FIND("市",$L315,2),100)</f>
        <v>100</v>
      </c>
      <c r="G315" s="8">
        <f>IF(COUNTIF($L315,"*町田市*"),100,IF(COUNTIF(L315,"*町*"),FIND("町",$L315),100))</f>
        <v>100</v>
      </c>
      <c r="H315" s="8">
        <f>IF(COUNTIF($L315,"*東村山*"),100,IF(COUNTIF(L315,"*武蔵村山*"),100,IF(COUNTIF(L315,"*羽村市*"),100,IF(COUNTIF(L315,"*村*"),FIND("村",$L315,2),100))))</f>
        <v>100</v>
      </c>
      <c r="I315" s="38" t="s">
        <v>3111</v>
      </c>
      <c r="J315" s="39" t="s">
        <v>3222</v>
      </c>
      <c r="K315" s="39" t="s">
        <v>429</v>
      </c>
      <c r="L315" s="39" t="s">
        <v>3223</v>
      </c>
      <c r="M315" s="39" t="s">
        <v>3224</v>
      </c>
      <c r="N315" s="40" t="s">
        <v>3225</v>
      </c>
      <c r="O315" s="34">
        <v>47452</v>
      </c>
    </row>
    <row r="316" spans="1:15" x14ac:dyDescent="0.15">
      <c r="A316" s="3">
        <f t="shared" si="4"/>
        <v>315</v>
      </c>
      <c r="B316" s="7">
        <f>VLOOKUP(C316,区市町村番号!$B$3:$C$64,2,FALSE)</f>
        <v>16</v>
      </c>
      <c r="C316" s="8" t="str">
        <f>IF(D316="区",LEFT(L316,FIND("区",L316)),IF(D316="市",LEFT(L316,FIND("市",L316)),IF(D316="町",LEFT(L316,FIND("町",L316)),IF(D316="村",LEFT(L316,FIND("村",L316)),"エラー"))))</f>
        <v>豊島区</v>
      </c>
      <c r="D316" s="8" t="str">
        <f>IF(AND(E316&lt;F316,E316&lt;G316,E316&lt;H316),"区",IF(AND(F316&lt;G316,F316&lt;H316),"市",IF(G316&lt;H316,"町","村")))</f>
        <v>区</v>
      </c>
      <c r="E316" s="8">
        <f>IF(COUNTIF($L316,"*区*"),FIND("区",$L316,2),100)</f>
        <v>3</v>
      </c>
      <c r="F316" s="8">
        <f>IF(COUNTIF($L316,"*市*"),FIND("市",$L316,2),100)</f>
        <v>100</v>
      </c>
      <c r="G316" s="8">
        <f>IF(COUNTIF($L316,"*町田市*"),100,IF(COUNTIF(L316,"*町*"),FIND("町",$L316),100))</f>
        <v>100</v>
      </c>
      <c r="H316" s="8">
        <f>IF(COUNTIF($L316,"*東村山*"),100,IF(COUNTIF(L316,"*武蔵村山*"),100,IF(COUNTIF(L316,"*羽村市*"),100,IF(COUNTIF(L316,"*村*"),FIND("村",$L316,2),100))))</f>
        <v>100</v>
      </c>
      <c r="I316" s="37" t="s">
        <v>701</v>
      </c>
      <c r="J316" s="37" t="s">
        <v>2960</v>
      </c>
      <c r="K316" s="37" t="s">
        <v>2961</v>
      </c>
      <c r="L316" s="37" t="s">
        <v>2962</v>
      </c>
      <c r="M316" s="37" t="s">
        <v>2963</v>
      </c>
      <c r="N316" s="37" t="s">
        <v>3</v>
      </c>
      <c r="O316" s="34">
        <v>45961</v>
      </c>
    </row>
    <row r="317" spans="1:15" x14ac:dyDescent="0.15">
      <c r="A317" s="3">
        <f t="shared" si="4"/>
        <v>316</v>
      </c>
      <c r="B317" s="7">
        <f>VLOOKUP(C317,区市町村番号!$B$3:$C$64,2,FALSE)</f>
        <v>16</v>
      </c>
      <c r="C317" s="8" t="str">
        <f>IF(D317="区",LEFT(L317,FIND("区",L317)),IF(D317="市",LEFT(L317,FIND("市",L317)),IF(D317="町",LEFT(L317,FIND("町",L317)),IF(D317="村",LEFT(L317,FIND("村",L317)),"エラー"))))</f>
        <v>豊島区</v>
      </c>
      <c r="D317" s="8" t="str">
        <f>IF(AND(E317&lt;F317,E317&lt;G317,E317&lt;H317),"区",IF(AND(F317&lt;G317,F317&lt;H317),"市",IF(G317&lt;H317,"町","村")))</f>
        <v>区</v>
      </c>
      <c r="E317" s="8">
        <f>IF(COUNTIF($L317,"*区*"),FIND("区",$L317,2),100)</f>
        <v>3</v>
      </c>
      <c r="F317" s="8">
        <f>IF(COUNTIF($L317,"*市*"),FIND("市",$L317,2),100)</f>
        <v>100</v>
      </c>
      <c r="G317" s="8">
        <f>IF(COUNTIF($L317,"*町田市*"),100,IF(COUNTIF(L317,"*町*"),FIND("町",$L317),100))</f>
        <v>100</v>
      </c>
      <c r="H317" s="8">
        <f>IF(COUNTIF($L317,"*東村山*"),100,IF(COUNTIF(L317,"*武蔵村山*"),100,IF(COUNTIF(L317,"*羽村市*"),100,IF(COUNTIF(L317,"*村*"),FIND("村",$L317,2),100))))</f>
        <v>100</v>
      </c>
      <c r="I317" s="37" t="s">
        <v>956</v>
      </c>
      <c r="J317" s="37" t="s">
        <v>1526</v>
      </c>
      <c r="K317" s="37" t="s">
        <v>485</v>
      </c>
      <c r="L317" s="37" t="s">
        <v>1916</v>
      </c>
      <c r="M317" s="37" t="s">
        <v>2272</v>
      </c>
      <c r="N317" s="37" t="s">
        <v>65</v>
      </c>
      <c r="O317" s="34">
        <v>47542</v>
      </c>
    </row>
    <row r="318" spans="1:15" ht="27" x14ac:dyDescent="0.15">
      <c r="A318" s="3">
        <f t="shared" si="4"/>
        <v>317</v>
      </c>
      <c r="B318" s="7">
        <f>VLOOKUP(C318,区市町村番号!$B$3:$C$64,2,FALSE)</f>
        <v>16</v>
      </c>
      <c r="C318" s="8" t="str">
        <f>IF(D318="区",LEFT(L318,FIND("区",L318)),IF(D318="市",LEFT(L318,FIND("市",L318)),IF(D318="町",LEFT(L318,FIND("町",L318)),IF(D318="村",LEFT(L318,FIND("村",L318)),"エラー"))))</f>
        <v>豊島区</v>
      </c>
      <c r="D318" s="8" t="str">
        <f>IF(AND(E318&lt;F318,E318&lt;G318,E318&lt;H318),"区",IF(AND(F318&lt;G318,F318&lt;H318),"市",IF(G318&lt;H318,"町","村")))</f>
        <v>区</v>
      </c>
      <c r="E318" s="8">
        <f>IF(COUNTIF($L318,"*区*"),FIND("区",$L318,2),100)</f>
        <v>3</v>
      </c>
      <c r="F318" s="8">
        <f>IF(COUNTIF($L318,"*市*"),FIND("市",$L318,2),100)</f>
        <v>100</v>
      </c>
      <c r="G318" s="8">
        <f>IF(COUNTIF($L318,"*町田市*"),100,IF(COUNTIF(L318,"*町*"),FIND("町",$L318),100))</f>
        <v>100</v>
      </c>
      <c r="H318" s="8">
        <f>IF(COUNTIF($L318,"*東村山*"),100,IF(COUNTIF(L318,"*武蔵村山*"),100,IF(COUNTIF(L318,"*羽村市*"),100,IF(COUNTIF(L318,"*村*"),FIND("村",$L318,2),100))))</f>
        <v>100</v>
      </c>
      <c r="I318" s="37" t="s">
        <v>1314</v>
      </c>
      <c r="J318" s="37" t="s">
        <v>750</v>
      </c>
      <c r="K318" s="37" t="s">
        <v>451</v>
      </c>
      <c r="L318" s="37" t="s">
        <v>813</v>
      </c>
      <c r="M318" s="37" t="s">
        <v>760</v>
      </c>
      <c r="N318" s="37" t="s">
        <v>64</v>
      </c>
      <c r="O318" s="34">
        <v>46904</v>
      </c>
    </row>
    <row r="319" spans="1:15" ht="27" x14ac:dyDescent="0.15">
      <c r="A319" s="3">
        <f t="shared" si="4"/>
        <v>318</v>
      </c>
      <c r="B319" s="7">
        <f>VLOOKUP(C319,区市町村番号!$B$3:$C$64,2,FALSE)</f>
        <v>16</v>
      </c>
      <c r="C319" s="8" t="str">
        <f>IF(D319="区",LEFT(L319,FIND("区",L319)),IF(D319="市",LEFT(L319,FIND("市",L319)),IF(D319="町",LEFT(L319,FIND("町",L319)),IF(D319="村",LEFT(L319,FIND("村",L319)),"エラー"))))</f>
        <v>豊島区</v>
      </c>
      <c r="D319" s="8" t="str">
        <f>IF(AND(E319&lt;F319,E319&lt;G319,E319&lt;H319),"区",IF(AND(F319&lt;G319,F319&lt;H319),"市",IF(G319&lt;H319,"町","村")))</f>
        <v>区</v>
      </c>
      <c r="E319" s="8">
        <f>IF(COUNTIF($L319,"*区*"),FIND("区",$L319,2),100)</f>
        <v>3</v>
      </c>
      <c r="F319" s="8">
        <f>IF(COUNTIF($L319,"*市*"),FIND("市",$L319,2),100)</f>
        <v>100</v>
      </c>
      <c r="G319" s="8">
        <f>IF(COUNTIF($L319,"*町田市*"),100,IF(COUNTIF(L319,"*町*"),FIND("町",$L319),100))</f>
        <v>100</v>
      </c>
      <c r="H319" s="8">
        <f>IF(COUNTIF($L319,"*東村山*"),100,IF(COUNTIF(L319,"*武蔵村山*"),100,IF(COUNTIF(L319,"*羽村市*"),100,IF(COUNTIF(L319,"*村*"),FIND("村",$L319,2),100))))</f>
        <v>100</v>
      </c>
      <c r="I319" s="37" t="s">
        <v>902</v>
      </c>
      <c r="J319" s="37" t="s">
        <v>1493</v>
      </c>
      <c r="K319" s="37" t="s">
        <v>443</v>
      </c>
      <c r="L319" s="37" t="s">
        <v>1885</v>
      </c>
      <c r="M319" s="37" t="s">
        <v>2236</v>
      </c>
      <c r="N319" s="37" t="s">
        <v>2570</v>
      </c>
      <c r="O319" s="34">
        <v>45900</v>
      </c>
    </row>
    <row r="320" spans="1:15" x14ac:dyDescent="0.15">
      <c r="A320" s="3">
        <f t="shared" si="4"/>
        <v>319</v>
      </c>
      <c r="B320" s="7">
        <f>VLOOKUP(C320,区市町村番号!$B$3:$C$64,2,FALSE)</f>
        <v>16</v>
      </c>
      <c r="C320" s="8" t="str">
        <f>IF(D320="区",LEFT(L320,FIND("区",L320)),IF(D320="市",LEFT(L320,FIND("市",L320)),IF(D320="町",LEFT(L320,FIND("町",L320)),IF(D320="村",LEFT(L320,FIND("村",L320)),"エラー"))))</f>
        <v>豊島区</v>
      </c>
      <c r="D320" s="8" t="str">
        <f>IF(AND(E320&lt;F320,E320&lt;G320,E320&lt;H320),"区",IF(AND(F320&lt;G320,F320&lt;H320),"市",IF(G320&lt;H320,"町","村")))</f>
        <v>区</v>
      </c>
      <c r="E320" s="8">
        <f>IF(COUNTIF($L320,"*区*"),FIND("区",$L320,2),100)</f>
        <v>3</v>
      </c>
      <c r="F320" s="8">
        <f>IF(COUNTIF($L320,"*市*"),FIND("市",$L320,2),100)</f>
        <v>100</v>
      </c>
      <c r="G320" s="8">
        <f>IF(COUNTIF($L320,"*町田市*"),100,IF(COUNTIF(L320,"*町*"),FIND("町",$L320),100))</f>
        <v>100</v>
      </c>
      <c r="H320" s="8">
        <f>IF(COUNTIF($L320,"*東村山*"),100,IF(COUNTIF(L320,"*武蔵村山*"),100,IF(COUNTIF(L320,"*羽村市*"),100,IF(COUNTIF(L320,"*村*"),FIND("村",$L320,2),100))))</f>
        <v>100</v>
      </c>
      <c r="I320" s="37" t="s">
        <v>1375</v>
      </c>
      <c r="J320" s="37" t="s">
        <v>106</v>
      </c>
      <c r="K320" s="37" t="s">
        <v>467</v>
      </c>
      <c r="L320" s="37" t="s">
        <v>340</v>
      </c>
      <c r="M320" s="37" t="s">
        <v>107</v>
      </c>
      <c r="N320" s="37" t="s">
        <v>3</v>
      </c>
      <c r="O320" s="34">
        <v>45869</v>
      </c>
    </row>
    <row r="321" spans="1:15" x14ac:dyDescent="0.15">
      <c r="A321" s="3">
        <f t="shared" si="4"/>
        <v>320</v>
      </c>
      <c r="B321" s="7">
        <f>VLOOKUP(C321,区市町村番号!$B$3:$C$64,2,FALSE)</f>
        <v>16</v>
      </c>
      <c r="C321" s="8" t="str">
        <f>IF(D321="区",LEFT(L321,FIND("区",L321)),IF(D321="市",LEFT(L321,FIND("市",L321)),IF(D321="町",LEFT(L321,FIND("町",L321)),IF(D321="村",LEFT(L321,FIND("村",L321)),"エラー"))))</f>
        <v>豊島区</v>
      </c>
      <c r="D321" s="8" t="str">
        <f>IF(AND(E321&lt;F321,E321&lt;G321,E321&lt;H321),"区",IF(AND(F321&lt;G321,F321&lt;H321),"市",IF(G321&lt;H321,"町","村")))</f>
        <v>区</v>
      </c>
      <c r="E321" s="8">
        <f>IF(COUNTIF($L321,"*区*"),FIND("区",$L321,2),100)</f>
        <v>3</v>
      </c>
      <c r="F321" s="8">
        <f>IF(COUNTIF($L321,"*市*"),FIND("市",$L321,2),100)</f>
        <v>100</v>
      </c>
      <c r="G321" s="8">
        <f>IF(COUNTIF($L321,"*町田市*"),100,IF(COUNTIF(L321,"*町*"),FIND("町",$L321),100))</f>
        <v>100</v>
      </c>
      <c r="H321" s="8">
        <f>IF(COUNTIF($L321,"*東村山*"),100,IF(COUNTIF(L321,"*武蔵村山*"),100,IF(COUNTIF(L321,"*羽村市*"),100,IF(COUNTIF(L321,"*村*"),FIND("村",$L321,2),100))))</f>
        <v>100</v>
      </c>
      <c r="I321" s="37" t="s">
        <v>903</v>
      </c>
      <c r="J321" s="37" t="s">
        <v>261</v>
      </c>
      <c r="K321" s="37" t="s">
        <v>619</v>
      </c>
      <c r="L321" s="37" t="s">
        <v>165</v>
      </c>
      <c r="M321" s="37" t="s">
        <v>108</v>
      </c>
      <c r="N321" s="37" t="s">
        <v>3</v>
      </c>
      <c r="O321" s="34">
        <v>47634</v>
      </c>
    </row>
    <row r="322" spans="1:15" x14ac:dyDescent="0.15">
      <c r="A322" s="3">
        <f t="shared" si="4"/>
        <v>321</v>
      </c>
      <c r="B322" s="7">
        <f>VLOOKUP(C322,区市町村番号!$B$3:$C$64,2,FALSE)</f>
        <v>16</v>
      </c>
      <c r="C322" s="8" t="str">
        <f>IF(D322="区",LEFT(L322,FIND("区",L322)),IF(D322="市",LEFT(L322,FIND("市",L322)),IF(D322="町",LEFT(L322,FIND("町",L322)),IF(D322="村",LEFT(L322,FIND("村",L322)),"エラー"))))</f>
        <v>豊島区</v>
      </c>
      <c r="D322" s="8" t="str">
        <f>IF(AND(E322&lt;F322,E322&lt;G322,E322&lt;H322),"区",IF(AND(F322&lt;G322,F322&lt;H322),"市",IF(G322&lt;H322,"町","村")))</f>
        <v>区</v>
      </c>
      <c r="E322" s="8">
        <f>IF(COUNTIF($L322,"*区*"),FIND("区",$L322,2),100)</f>
        <v>3</v>
      </c>
      <c r="F322" s="8">
        <f>IF(COUNTIF($L322,"*市*"),FIND("市",$L322,2),100)</f>
        <v>100</v>
      </c>
      <c r="G322" s="8">
        <f>IF(COUNTIF($L322,"*町田市*"),100,IF(COUNTIF(L322,"*町*"),FIND("町",$L322),100))</f>
        <v>16</v>
      </c>
      <c r="H322" s="8">
        <f>IF(COUNTIF($L322,"*東村山*"),100,IF(COUNTIF(L322,"*武蔵村山*"),100,IF(COUNTIF(L322,"*羽村市*"),100,IF(COUNTIF(L322,"*村*"),FIND("村",$L322,2),100))))</f>
        <v>100</v>
      </c>
      <c r="I322" s="37" t="s">
        <v>1329</v>
      </c>
      <c r="J322" s="37" t="s">
        <v>1752</v>
      </c>
      <c r="K322" s="37" t="s">
        <v>627</v>
      </c>
      <c r="L322" s="37" t="s">
        <v>2143</v>
      </c>
      <c r="M322" s="37" t="s">
        <v>2504</v>
      </c>
      <c r="N322" s="37" t="s">
        <v>67</v>
      </c>
      <c r="O322" s="34">
        <v>47177</v>
      </c>
    </row>
    <row r="323" spans="1:15" x14ac:dyDescent="0.15">
      <c r="A323" s="3">
        <f t="shared" si="4"/>
        <v>322</v>
      </c>
      <c r="B323" s="7">
        <f>VLOOKUP(C323,区市町村番号!$B$3:$C$64,2,FALSE)</f>
        <v>16</v>
      </c>
      <c r="C323" s="8" t="str">
        <f>IF(D323="区",LEFT(L323,FIND("区",L323)),IF(D323="市",LEFT(L323,FIND("市",L323)),IF(D323="町",LEFT(L323,FIND("町",L323)),IF(D323="村",LEFT(L323,FIND("村",L323)),"エラー"))))</f>
        <v>豊島区</v>
      </c>
      <c r="D323" s="8" t="str">
        <f>IF(AND(E323&lt;F323,E323&lt;G323,E323&lt;H323),"区",IF(AND(F323&lt;G323,F323&lt;H323),"市",IF(G323&lt;H323,"町","村")))</f>
        <v>区</v>
      </c>
      <c r="E323" s="8">
        <f>IF(COUNTIF($L323,"*区*"),FIND("区",$L323,2),100)</f>
        <v>3</v>
      </c>
      <c r="F323" s="8">
        <f>IF(COUNTIF($L323,"*市*"),FIND("市",$L323,2),100)</f>
        <v>100</v>
      </c>
      <c r="G323" s="8">
        <f>IF(COUNTIF($L323,"*町田市*"),100,IF(COUNTIF(L323,"*町*"),FIND("町",$L323),100))</f>
        <v>100</v>
      </c>
      <c r="H323" s="8">
        <f>IF(COUNTIF($L323,"*東村山*"),100,IF(COUNTIF(L323,"*武蔵村山*"),100,IF(COUNTIF(L323,"*羽村市*"),100,IF(COUNTIF(L323,"*村*"),FIND("村",$L323,2),100))))</f>
        <v>100</v>
      </c>
      <c r="I323" s="37" t="s">
        <v>1448</v>
      </c>
      <c r="J323" s="37" t="s">
        <v>161</v>
      </c>
      <c r="K323" s="37" t="s">
        <v>468</v>
      </c>
      <c r="L323" s="37" t="s">
        <v>162</v>
      </c>
      <c r="M323" s="37" t="s">
        <v>163</v>
      </c>
      <c r="N323" s="37" t="s">
        <v>3</v>
      </c>
      <c r="O323" s="34">
        <v>46538</v>
      </c>
    </row>
    <row r="324" spans="1:15" x14ac:dyDescent="0.15">
      <c r="A324" s="3">
        <f t="shared" ref="A324:A387" si="5">A323+1</f>
        <v>323</v>
      </c>
      <c r="B324" s="7">
        <f>VLOOKUP(C324,区市町村番号!$B$3:$C$64,2,FALSE)</f>
        <v>16</v>
      </c>
      <c r="C324" s="8" t="str">
        <f>IF(D324="区",LEFT(L324,FIND("区",L324)),IF(D324="市",LEFT(L324,FIND("市",L324)),IF(D324="町",LEFT(L324,FIND("町",L324)),IF(D324="村",LEFT(L324,FIND("村",L324)),"エラー"))))</f>
        <v>豊島区</v>
      </c>
      <c r="D324" s="8" t="str">
        <f>IF(AND(E324&lt;F324,E324&lt;G324,E324&lt;H324),"区",IF(AND(F324&lt;G324,F324&lt;H324),"市",IF(G324&lt;H324,"町","村")))</f>
        <v>区</v>
      </c>
      <c r="E324" s="8">
        <f>IF(COUNTIF($L324,"*区*"),FIND("区",$L324,2),100)</f>
        <v>3</v>
      </c>
      <c r="F324" s="8">
        <f>IF(COUNTIF($L324,"*市*"),FIND("市",$L324,2),100)</f>
        <v>100</v>
      </c>
      <c r="G324" s="8">
        <f>IF(COUNTIF($L324,"*町田市*"),100,IF(COUNTIF(L324,"*町*"),FIND("町",$L324),100))</f>
        <v>100</v>
      </c>
      <c r="H324" s="8">
        <f>IF(COUNTIF($L324,"*東村山*"),100,IF(COUNTIF(L324,"*武蔵村山*"),100,IF(COUNTIF(L324,"*羽村市*"),100,IF(COUNTIF(L324,"*村*"),FIND("村",$L324,2),100))))</f>
        <v>100</v>
      </c>
      <c r="I324" s="37" t="s">
        <v>1206</v>
      </c>
      <c r="J324" s="37" t="s">
        <v>1687</v>
      </c>
      <c r="K324" s="37" t="s">
        <v>575</v>
      </c>
      <c r="L324" s="37" t="s">
        <v>2073</v>
      </c>
      <c r="M324" s="37" t="s">
        <v>2441</v>
      </c>
      <c r="N324" s="37" t="s">
        <v>2598</v>
      </c>
      <c r="O324" s="34">
        <v>45961</v>
      </c>
    </row>
    <row r="325" spans="1:15" ht="27" x14ac:dyDescent="0.15">
      <c r="A325" s="3">
        <f t="shared" si="5"/>
        <v>324</v>
      </c>
      <c r="B325" s="7">
        <f>VLOOKUP(C325,区市町村番号!$B$3:$C$64,2,FALSE)</f>
        <v>16</v>
      </c>
      <c r="C325" s="8" t="str">
        <f>IF(D325="区",LEFT(L325,FIND("区",L325)),IF(D325="市",LEFT(L325,FIND("市",L325)),IF(D325="町",LEFT(L325,FIND("町",L325)),IF(D325="村",LEFT(L325,FIND("村",L325)),"エラー"))))</f>
        <v>豊島区</v>
      </c>
      <c r="D325" s="8" t="str">
        <f>IF(AND(E325&lt;F325,E325&lt;G325,E325&lt;H325),"区",IF(AND(F325&lt;G325,F325&lt;H325),"市",IF(G325&lt;H325,"町","村")))</f>
        <v>区</v>
      </c>
      <c r="E325" s="8">
        <f>IF(COUNTIF($L325,"*区*"),FIND("区",$L325,2),100)</f>
        <v>3</v>
      </c>
      <c r="F325" s="8">
        <f>IF(COUNTIF($L325,"*市*"),FIND("市",$L325,2),100)</f>
        <v>100</v>
      </c>
      <c r="G325" s="8">
        <f>IF(COUNTIF($L325,"*町田市*"),100,IF(COUNTIF(L325,"*町*"),FIND("町",$L325),100))</f>
        <v>100</v>
      </c>
      <c r="H325" s="8">
        <f>IF(COUNTIF($L325,"*東村山*"),100,IF(COUNTIF(L325,"*武蔵村山*"),100,IF(COUNTIF(L325,"*羽村市*"),100,IF(COUNTIF(L325,"*村*"),FIND("村",$L325,2),100))))</f>
        <v>100</v>
      </c>
      <c r="I325" s="36" t="s">
        <v>3101</v>
      </c>
      <c r="J325" s="36" t="s">
        <v>3186</v>
      </c>
      <c r="K325" s="36" t="s">
        <v>3187</v>
      </c>
      <c r="L325" s="36" t="s">
        <v>3188</v>
      </c>
      <c r="M325" s="36" t="s">
        <v>3189</v>
      </c>
      <c r="N325" s="36" t="s">
        <v>3190</v>
      </c>
      <c r="O325" s="34">
        <v>47452</v>
      </c>
    </row>
    <row r="326" spans="1:15" x14ac:dyDescent="0.15">
      <c r="A326" s="3">
        <f t="shared" si="5"/>
        <v>325</v>
      </c>
      <c r="B326" s="7">
        <f>VLOOKUP(C326,区市町村番号!$B$3:$C$64,2,FALSE)</f>
        <v>16</v>
      </c>
      <c r="C326" s="8" t="str">
        <f>IF(D326="区",LEFT(L326,FIND("区",L326)),IF(D326="市",LEFT(L326,FIND("市",L326)),IF(D326="町",LEFT(L326,FIND("町",L326)),IF(D326="村",LEFT(L326,FIND("村",L326)),"エラー"))))</f>
        <v>豊島区</v>
      </c>
      <c r="D326" s="8" t="str">
        <f>IF(AND(E326&lt;F326,E326&lt;G326,E326&lt;H326),"区",IF(AND(F326&lt;G326,F326&lt;H326),"市",IF(G326&lt;H326,"町","村")))</f>
        <v>区</v>
      </c>
      <c r="E326" s="8">
        <f>IF(COUNTIF($L326,"*区*"),FIND("区",$L326,2),100)</f>
        <v>3</v>
      </c>
      <c r="F326" s="8">
        <f>IF(COUNTIF($L326,"*市*"),FIND("市",$L326,2),100)</f>
        <v>100</v>
      </c>
      <c r="G326" s="8">
        <f>IF(COUNTIF($L326,"*町田市*"),100,IF(COUNTIF(L326,"*町*"),FIND("町",$L326),100))</f>
        <v>100</v>
      </c>
      <c r="H326" s="8">
        <f>IF(COUNTIF($L326,"*東村山*"),100,IF(COUNTIF(L326,"*武蔵村山*"),100,IF(COUNTIF(L326,"*羽村市*"),100,IF(COUNTIF(L326,"*村*"),FIND("村",$L326,2),100))))</f>
        <v>100</v>
      </c>
      <c r="I326" s="37" t="s">
        <v>1317</v>
      </c>
      <c r="J326" s="37" t="s">
        <v>2821</v>
      </c>
      <c r="K326" s="37" t="s">
        <v>451</v>
      </c>
      <c r="L326" s="37" t="s">
        <v>2822</v>
      </c>
      <c r="M326" s="37" t="s">
        <v>2495</v>
      </c>
      <c r="N326" s="37" t="s">
        <v>3</v>
      </c>
      <c r="O326" s="34">
        <v>46965</v>
      </c>
    </row>
    <row r="327" spans="1:15" x14ac:dyDescent="0.15">
      <c r="A327" s="3">
        <f t="shared" si="5"/>
        <v>326</v>
      </c>
      <c r="B327" s="7">
        <f>VLOOKUP(C327,区市町村番号!$B$3:$C$64,2,FALSE)</f>
        <v>16</v>
      </c>
      <c r="C327" s="8" t="str">
        <f>IF(D327="区",LEFT(L327,FIND("区",L327)),IF(D327="市",LEFT(L327,FIND("市",L327)),IF(D327="町",LEFT(L327,FIND("町",L327)),IF(D327="村",LEFT(L327,FIND("村",L327)),"エラー"))))</f>
        <v>豊島区</v>
      </c>
      <c r="D327" s="8" t="str">
        <f>IF(AND(E327&lt;F327,E327&lt;G327,E327&lt;H327),"区",IF(AND(F327&lt;G327,F327&lt;H327),"市",IF(G327&lt;H327,"町","村")))</f>
        <v>区</v>
      </c>
      <c r="E327" s="8">
        <f>IF(COUNTIF($L327,"*区*"),FIND("区",$L327,2),100)</f>
        <v>3</v>
      </c>
      <c r="F327" s="8">
        <f>IF(COUNTIF($L327,"*市*"),FIND("市",$L327,2),100)</f>
        <v>100</v>
      </c>
      <c r="G327" s="8">
        <f>IF(COUNTIF($L327,"*町田市*"),100,IF(COUNTIF(L327,"*町*"),FIND("町",$L327),100))</f>
        <v>100</v>
      </c>
      <c r="H327" s="8">
        <f>IF(COUNTIF($L327,"*東村山*"),100,IF(COUNTIF(L327,"*武蔵村山*"),100,IF(COUNTIF(L327,"*羽村市*"),100,IF(COUNTIF(L327,"*村*"),FIND("村",$L327,2),100))))</f>
        <v>100</v>
      </c>
      <c r="I327" s="37" t="s">
        <v>1201</v>
      </c>
      <c r="J327" s="37" t="s">
        <v>275</v>
      </c>
      <c r="K327" s="37" t="s">
        <v>690</v>
      </c>
      <c r="L327" s="37" t="s">
        <v>331</v>
      </c>
      <c r="M327" s="37" t="s">
        <v>105</v>
      </c>
      <c r="N327" s="37" t="s">
        <v>47</v>
      </c>
      <c r="O327" s="34">
        <v>45961</v>
      </c>
    </row>
    <row r="328" spans="1:15" x14ac:dyDescent="0.15">
      <c r="A328" s="3">
        <f t="shared" si="5"/>
        <v>327</v>
      </c>
      <c r="B328" s="7">
        <f>VLOOKUP(C328,区市町村番号!$B$3:$C$64,2,FALSE)</f>
        <v>16</v>
      </c>
      <c r="C328" s="8" t="str">
        <f>IF(D328="区",LEFT(L328,FIND("区",L328)),IF(D328="市",LEFT(L328,FIND("市",L328)),IF(D328="町",LEFT(L328,FIND("町",L328)),IF(D328="村",LEFT(L328,FIND("村",L328)),"エラー"))))</f>
        <v>豊島区</v>
      </c>
      <c r="D328" s="8" t="str">
        <f>IF(AND(E328&lt;F328,E328&lt;G328,E328&lt;H328),"区",IF(AND(F328&lt;G328,F328&lt;H328),"市",IF(G328&lt;H328,"町","村")))</f>
        <v>区</v>
      </c>
      <c r="E328" s="8">
        <f>IF(COUNTIF($L328,"*区*"),FIND("区",$L328,2),100)</f>
        <v>3</v>
      </c>
      <c r="F328" s="8">
        <f>IF(COUNTIF($L328,"*市*"),FIND("市",$L328,2),100)</f>
        <v>100</v>
      </c>
      <c r="G328" s="8">
        <f>IF(COUNTIF($L328,"*町田市*"),100,IF(COUNTIF(L328,"*町*"),FIND("町",$L328),100))</f>
        <v>100</v>
      </c>
      <c r="H328" s="8">
        <f>IF(COUNTIF($L328,"*東村山*"),100,IF(COUNTIF(L328,"*武蔵村山*"),100,IF(COUNTIF(L328,"*羽村市*"),100,IF(COUNTIF(L328,"*村*"),FIND("村",$L328,2),100))))</f>
        <v>100</v>
      </c>
      <c r="I328" s="37" t="s">
        <v>878</v>
      </c>
      <c r="J328" s="37" t="s">
        <v>275</v>
      </c>
      <c r="K328" s="37" t="s">
        <v>690</v>
      </c>
      <c r="L328" s="37" t="s">
        <v>331</v>
      </c>
      <c r="M328" s="37" t="s">
        <v>105</v>
      </c>
      <c r="N328" s="37" t="s">
        <v>3</v>
      </c>
      <c r="O328" s="34">
        <v>45900</v>
      </c>
    </row>
    <row r="329" spans="1:15" x14ac:dyDescent="0.15">
      <c r="A329" s="3">
        <f t="shared" si="5"/>
        <v>328</v>
      </c>
      <c r="B329" s="7">
        <f>VLOOKUP(C329,区市町村番号!$B$3:$C$64,2,FALSE)</f>
        <v>16</v>
      </c>
      <c r="C329" s="8" t="str">
        <f>IF(D329="区",LEFT(L329,FIND("区",L329)),IF(D329="市",LEFT(L329,FIND("市",L329)),IF(D329="町",LEFT(L329,FIND("町",L329)),IF(D329="村",LEFT(L329,FIND("村",L329)),"エラー"))))</f>
        <v>豊島区</v>
      </c>
      <c r="D329" s="8" t="str">
        <f>IF(AND(E329&lt;F329,E329&lt;G329,E329&lt;H329),"区",IF(AND(F329&lt;G329,F329&lt;H329),"市",IF(G329&lt;H329,"町","村")))</f>
        <v>区</v>
      </c>
      <c r="E329" s="8">
        <f>IF(COUNTIF($L329,"*区*"),FIND("区",$L329,2),100)</f>
        <v>3</v>
      </c>
      <c r="F329" s="8">
        <f>IF(COUNTIF($L329,"*市*"),FIND("市",$L329,2),100)</f>
        <v>100</v>
      </c>
      <c r="G329" s="8">
        <f>IF(COUNTIF($L329,"*町田市*"),100,IF(COUNTIF(L329,"*町*"),FIND("町",$L329),100))</f>
        <v>100</v>
      </c>
      <c r="H329" s="8">
        <f>IF(COUNTIF($L329,"*東村山*"),100,IF(COUNTIF(L329,"*武蔵村山*"),100,IF(COUNTIF(L329,"*羽村市*"),100,IF(COUNTIF(L329,"*村*"),FIND("村",$L329,2),100))))</f>
        <v>100</v>
      </c>
      <c r="I329" s="37" t="s">
        <v>1200</v>
      </c>
      <c r="J329" s="37" t="s">
        <v>275</v>
      </c>
      <c r="K329" s="37" t="s">
        <v>690</v>
      </c>
      <c r="L329" s="37" t="s">
        <v>331</v>
      </c>
      <c r="M329" s="37" t="s">
        <v>105</v>
      </c>
      <c r="N329" s="37" t="s">
        <v>15</v>
      </c>
      <c r="O329" s="34">
        <v>45961</v>
      </c>
    </row>
    <row r="330" spans="1:15" x14ac:dyDescent="0.15">
      <c r="A330" s="3">
        <f t="shared" si="5"/>
        <v>329</v>
      </c>
      <c r="B330" s="7">
        <f>VLOOKUP(C330,区市町村番号!$B$3:$C$64,2,FALSE)</f>
        <v>16</v>
      </c>
      <c r="C330" s="8" t="str">
        <f>IF(D330="区",LEFT(L330,FIND("区",L330)),IF(D330="市",LEFT(L330,FIND("市",L330)),IF(D330="町",LEFT(L330,FIND("町",L330)),IF(D330="村",LEFT(L330,FIND("村",L330)),"エラー"))))</f>
        <v>豊島区</v>
      </c>
      <c r="D330" s="8" t="str">
        <f>IF(AND(E330&lt;F330,E330&lt;G330,E330&lt;H330),"区",IF(AND(F330&lt;G330,F330&lt;H330),"市",IF(G330&lt;H330,"町","村")))</f>
        <v>区</v>
      </c>
      <c r="E330" s="8">
        <f>IF(COUNTIF($L330,"*区*"),FIND("区",$L330,2),100)</f>
        <v>3</v>
      </c>
      <c r="F330" s="8">
        <f>IF(COUNTIF($L330,"*市*"),FIND("市",$L330,2),100)</f>
        <v>100</v>
      </c>
      <c r="G330" s="8">
        <f>IF(COUNTIF($L330,"*町田市*"),100,IF(COUNTIF(L330,"*町*"),FIND("町",$L330),100))</f>
        <v>100</v>
      </c>
      <c r="H330" s="8">
        <f>IF(COUNTIF($L330,"*東村山*"),100,IF(COUNTIF(L330,"*武蔵村山*"),100,IF(COUNTIF(L330,"*羽村市*"),100,IF(COUNTIF(L330,"*村*"),FIND("村",$L330,2),100))))</f>
        <v>100</v>
      </c>
      <c r="I330" s="37" t="s">
        <v>933</v>
      </c>
      <c r="J330" s="37" t="s">
        <v>1512</v>
      </c>
      <c r="K330" s="37" t="s">
        <v>579</v>
      </c>
      <c r="L330" s="37" t="s">
        <v>3323</v>
      </c>
      <c r="M330" s="37" t="s">
        <v>2257</v>
      </c>
      <c r="N330" s="37" t="s">
        <v>40</v>
      </c>
      <c r="O330" s="34">
        <v>47542</v>
      </c>
    </row>
    <row r="331" spans="1:15" ht="27" x14ac:dyDescent="0.15">
      <c r="A331" s="3">
        <f t="shared" si="5"/>
        <v>330</v>
      </c>
      <c r="B331" s="7">
        <f>VLOOKUP(C331,区市町村番号!$B$3:$C$64,2,FALSE)</f>
        <v>16</v>
      </c>
      <c r="C331" s="8" t="str">
        <f>IF(D331="区",LEFT(L331,FIND("区",L331)),IF(D331="市",LEFT(L331,FIND("市",L331)),IF(D331="町",LEFT(L331,FIND("町",L331)),IF(D331="村",LEFT(L331,FIND("村",L331)),"エラー"))))</f>
        <v>豊島区</v>
      </c>
      <c r="D331" s="8" t="str">
        <f>IF(AND(E331&lt;F331,E331&lt;G331,E331&lt;H331),"区",IF(AND(F331&lt;G331,F331&lt;H331),"市",IF(G331&lt;H331,"町","村")))</f>
        <v>区</v>
      </c>
      <c r="E331" s="8">
        <f>IF(COUNTIF($L331,"*区*"),FIND("区",$L331,2),100)</f>
        <v>3</v>
      </c>
      <c r="F331" s="8">
        <f>IF(COUNTIF($L331,"*市*"),FIND("市",$L331,2),100)</f>
        <v>100</v>
      </c>
      <c r="G331" s="8">
        <f>IF(COUNTIF($L331,"*町田市*"),100,IF(COUNTIF(L331,"*町*"),FIND("町",$L331),100))</f>
        <v>100</v>
      </c>
      <c r="H331" s="8">
        <f>IF(COUNTIF($L331,"*東村山*"),100,IF(COUNTIF(L331,"*武蔵村山*"),100,IF(COUNTIF(L331,"*羽村市*"),100,IF(COUNTIF(L331,"*村*"),FIND("村",$L331,2),100))))</f>
        <v>100</v>
      </c>
      <c r="I331" s="36" t="s">
        <v>2633</v>
      </c>
      <c r="J331" s="36" t="s">
        <v>1540</v>
      </c>
      <c r="K331" s="36" t="s">
        <v>575</v>
      </c>
      <c r="L331" s="36" t="s">
        <v>1933</v>
      </c>
      <c r="M331" s="36" t="s">
        <v>2289</v>
      </c>
      <c r="N331" s="36" t="s">
        <v>734</v>
      </c>
      <c r="O331" s="34">
        <v>45930</v>
      </c>
    </row>
    <row r="332" spans="1:15" ht="27" x14ac:dyDescent="0.15">
      <c r="A332" s="3">
        <f t="shared" si="5"/>
        <v>331</v>
      </c>
      <c r="B332" s="7">
        <f>VLOOKUP(C332,区市町村番号!$B$3:$C$64,2,FALSE)</f>
        <v>16</v>
      </c>
      <c r="C332" s="8" t="str">
        <f>IF(D332="区",LEFT(L332,FIND("区",L332)),IF(D332="市",LEFT(L332,FIND("市",L332)),IF(D332="町",LEFT(L332,FIND("町",L332)),IF(D332="村",LEFT(L332,FIND("村",L332)),"エラー"))))</f>
        <v>豊島区</v>
      </c>
      <c r="D332" s="8" t="str">
        <f>IF(AND(E332&lt;F332,E332&lt;G332,E332&lt;H332),"区",IF(AND(F332&lt;G332,F332&lt;H332),"市",IF(G332&lt;H332,"町","村")))</f>
        <v>区</v>
      </c>
      <c r="E332" s="8">
        <f>IF(COUNTIF($L332,"*区*"),FIND("区",$L332,2),100)</f>
        <v>3</v>
      </c>
      <c r="F332" s="8">
        <f>IF(COUNTIF($L332,"*市*"),FIND("市",$L332,2),100)</f>
        <v>100</v>
      </c>
      <c r="G332" s="8">
        <f>IF(COUNTIF($L332,"*町田市*"),100,IF(COUNTIF(L332,"*町*"),FIND("町",$L332),100))</f>
        <v>100</v>
      </c>
      <c r="H332" s="8">
        <f>IF(COUNTIF($L332,"*東村山*"),100,IF(COUNTIF(L332,"*武蔵村山*"),100,IF(COUNTIF(L332,"*羽村市*"),100,IF(COUNTIF(L332,"*村*"),FIND("村",$L332,2),100))))</f>
        <v>100</v>
      </c>
      <c r="I332" s="37" t="s">
        <v>955</v>
      </c>
      <c r="J332" s="37" t="s">
        <v>1525</v>
      </c>
      <c r="K332" s="37" t="s">
        <v>485</v>
      </c>
      <c r="L332" s="37" t="s">
        <v>1915</v>
      </c>
      <c r="M332" s="37" t="s">
        <v>2271</v>
      </c>
      <c r="N332" s="37" t="s">
        <v>765</v>
      </c>
      <c r="O332" s="34">
        <v>45900</v>
      </c>
    </row>
    <row r="333" spans="1:15" x14ac:dyDescent="0.15">
      <c r="A333" s="3">
        <f t="shared" si="5"/>
        <v>332</v>
      </c>
      <c r="B333" s="7">
        <f>VLOOKUP(C333,区市町村番号!$B$3:$C$64,2,FALSE)</f>
        <v>17</v>
      </c>
      <c r="C333" s="8" t="str">
        <f>IF(D333="区",LEFT(L333,FIND("区",L333)),IF(D333="市",LEFT(L333,FIND("市",L333)),IF(D333="町",LEFT(L333,FIND("町",L333)),IF(D333="村",LEFT(L333,FIND("村",L333)),"エラー"))))</f>
        <v>北区</v>
      </c>
      <c r="D333" s="8" t="str">
        <f>IF(AND(E333&lt;F333,E333&lt;G333,E333&lt;H333),"区",IF(AND(F333&lt;G333,F333&lt;H333),"市",IF(G333&lt;H333,"町","村")))</f>
        <v>区</v>
      </c>
      <c r="E333" s="8">
        <f>IF(COUNTIF($L333,"*区*"),FIND("区",$L333,2),100)</f>
        <v>2</v>
      </c>
      <c r="F333" s="8">
        <f>IF(COUNTIF($L333,"*市*"),FIND("市",$L333,2),100)</f>
        <v>100</v>
      </c>
      <c r="G333" s="8">
        <f>IF(COUNTIF($L333,"*町田市*"),100,IF(COUNTIF(L333,"*町*"),FIND("町",$L333),100))</f>
        <v>100</v>
      </c>
      <c r="H333" s="8">
        <f>IF(COUNTIF($L333,"*東村山*"),100,IF(COUNTIF(L333,"*武蔵村山*"),100,IF(COUNTIF(L333,"*羽村市*"),100,IF(COUNTIF(L333,"*村*"),FIND("村",$L333,2),100))))</f>
        <v>100</v>
      </c>
      <c r="I333" s="37" t="s">
        <v>3108</v>
      </c>
      <c r="J333" s="37" t="s">
        <v>1478</v>
      </c>
      <c r="K333" s="37" t="s">
        <v>607</v>
      </c>
      <c r="L333" s="37" t="s">
        <v>1872</v>
      </c>
      <c r="M333" s="37" t="s">
        <v>2221</v>
      </c>
      <c r="N333" s="37" t="s">
        <v>3</v>
      </c>
      <c r="O333" s="34">
        <v>47514</v>
      </c>
    </row>
    <row r="334" spans="1:15" x14ac:dyDescent="0.15">
      <c r="A334" s="3">
        <f t="shared" si="5"/>
        <v>333</v>
      </c>
      <c r="B334" s="7">
        <f>VLOOKUP(C334,区市町村番号!$B$3:$C$64,2,FALSE)</f>
        <v>17</v>
      </c>
      <c r="C334" s="8" t="str">
        <f>IF(D334="区",LEFT(L334,FIND("区",L334)),IF(D334="市",LEFT(L334,FIND("市",L334)),IF(D334="町",LEFT(L334,FIND("町",L334)),IF(D334="村",LEFT(L334,FIND("村",L334)),"エラー"))))</f>
        <v>北区</v>
      </c>
      <c r="D334" s="8" t="str">
        <f>IF(AND(E334&lt;F334,E334&lt;G334,E334&lt;H334),"区",IF(AND(F334&lt;G334,F334&lt;H334),"市",IF(G334&lt;H334,"町","村")))</f>
        <v>区</v>
      </c>
      <c r="E334" s="8">
        <f>IF(COUNTIF($L334,"*区*"),FIND("区",$L334,2),100)</f>
        <v>2</v>
      </c>
      <c r="F334" s="8">
        <f>IF(COUNTIF($L334,"*市*"),FIND("市",$L334,2),100)</f>
        <v>100</v>
      </c>
      <c r="G334" s="8">
        <f>IF(COUNTIF($L334,"*町田市*"),100,IF(COUNTIF(L334,"*町*"),FIND("町",$L334),100))</f>
        <v>100</v>
      </c>
      <c r="H334" s="8">
        <f>IF(COUNTIF($L334,"*東村山*"),100,IF(COUNTIF(L334,"*武蔵村山*"),100,IF(COUNTIF(L334,"*羽村市*"),100,IF(COUNTIF(L334,"*村*"),FIND("村",$L334,2),100))))</f>
        <v>100</v>
      </c>
      <c r="I334" s="37" t="s">
        <v>1155</v>
      </c>
      <c r="J334" s="37" t="s">
        <v>276</v>
      </c>
      <c r="K334" s="37" t="s">
        <v>692</v>
      </c>
      <c r="L334" s="37" t="s">
        <v>332</v>
      </c>
      <c r="M334" s="37" t="s">
        <v>109</v>
      </c>
      <c r="N334" s="37" t="s">
        <v>3</v>
      </c>
      <c r="O334" s="34">
        <v>47695</v>
      </c>
    </row>
    <row r="335" spans="1:15" x14ac:dyDescent="0.15">
      <c r="A335" s="3">
        <f t="shared" si="5"/>
        <v>334</v>
      </c>
      <c r="B335" s="7">
        <f>VLOOKUP(C335,区市町村番号!$B$3:$C$64,2,FALSE)</f>
        <v>17</v>
      </c>
      <c r="C335" s="8" t="str">
        <f>IF(D335="区",LEFT(L335,FIND("区",L335)),IF(D335="市",LEFT(L335,FIND("市",L335)),IF(D335="町",LEFT(L335,FIND("町",L335)),IF(D335="村",LEFT(L335,FIND("村",L335)),"エラー"))))</f>
        <v>北区</v>
      </c>
      <c r="D335" s="8" t="str">
        <f>IF(AND(E335&lt;F335,E335&lt;G335,E335&lt;H335),"区",IF(AND(F335&lt;G335,F335&lt;H335),"市",IF(G335&lt;H335,"町","村")))</f>
        <v>区</v>
      </c>
      <c r="E335" s="8">
        <f>IF(COUNTIF($L335,"*区*"),FIND("区",$L335,2),100)</f>
        <v>2</v>
      </c>
      <c r="F335" s="8">
        <f>IF(COUNTIF($L335,"*市*"),FIND("市",$L335,2),100)</f>
        <v>100</v>
      </c>
      <c r="G335" s="8">
        <f>IF(COUNTIF($L335,"*町田市*"),100,IF(COUNTIF(L335,"*町*"),FIND("町",$L335),100))</f>
        <v>100</v>
      </c>
      <c r="H335" s="8">
        <f>IF(COUNTIF($L335,"*東村山*"),100,IF(COUNTIF(L335,"*武蔵村山*"),100,IF(COUNTIF(L335,"*羽村市*"),100,IF(COUNTIF(L335,"*村*"),FIND("村",$L335,2),100))))</f>
        <v>100</v>
      </c>
      <c r="I335" s="37" t="s">
        <v>1419</v>
      </c>
      <c r="J335" s="37" t="s">
        <v>276</v>
      </c>
      <c r="K335" s="37" t="s">
        <v>692</v>
      </c>
      <c r="L335" s="37" t="s">
        <v>332</v>
      </c>
      <c r="M335" s="37" t="s">
        <v>109</v>
      </c>
      <c r="N335" s="37" t="s">
        <v>3</v>
      </c>
      <c r="O335" s="34">
        <v>46295</v>
      </c>
    </row>
    <row r="336" spans="1:15" x14ac:dyDescent="0.15">
      <c r="A336" s="3">
        <f t="shared" si="5"/>
        <v>335</v>
      </c>
      <c r="B336" s="7">
        <f>VLOOKUP(C336,区市町村番号!$B$3:$C$64,2,FALSE)</f>
        <v>17</v>
      </c>
      <c r="C336" s="8" t="str">
        <f>IF(D336="区",LEFT(L336,FIND("区",L336)),IF(D336="市",LEFT(L336,FIND("市",L336)),IF(D336="町",LEFT(L336,FIND("町",L336)),IF(D336="村",LEFT(L336,FIND("村",L336)),"エラー"))))</f>
        <v>北区</v>
      </c>
      <c r="D336" s="8" t="str">
        <f>IF(AND(E336&lt;F336,E336&lt;G336,E336&lt;H336),"区",IF(AND(F336&lt;G336,F336&lt;H336),"市",IF(G336&lt;H336,"町","村")))</f>
        <v>区</v>
      </c>
      <c r="E336" s="8">
        <f>IF(COUNTIF($L336,"*区*"),FIND("区",$L336,2),100)</f>
        <v>2</v>
      </c>
      <c r="F336" s="8">
        <f>IF(COUNTIF($L336,"*市*"),FIND("市",$L336,2),100)</f>
        <v>100</v>
      </c>
      <c r="G336" s="8">
        <f>IF(COUNTIF($L336,"*町田市*"),100,IF(COUNTIF(L336,"*町*"),FIND("町",$L336),100))</f>
        <v>100</v>
      </c>
      <c r="H336" s="8">
        <f>IF(COUNTIF($L336,"*東村山*"),100,IF(COUNTIF(L336,"*武蔵村山*"),100,IF(COUNTIF(L336,"*羽村市*"),100,IF(COUNTIF(L336,"*村*"),FIND("村",$L336,2),100))))</f>
        <v>100</v>
      </c>
      <c r="I336" s="37" t="s">
        <v>1219</v>
      </c>
      <c r="J336" s="37" t="s">
        <v>1695</v>
      </c>
      <c r="K336" s="37" t="s">
        <v>379</v>
      </c>
      <c r="L336" s="37" t="s">
        <v>2081</v>
      </c>
      <c r="M336" s="37" t="s">
        <v>2449</v>
      </c>
      <c r="N336" s="37" t="s">
        <v>2</v>
      </c>
      <c r="O336" s="34">
        <v>46112</v>
      </c>
    </row>
    <row r="337" spans="1:15" x14ac:dyDescent="0.15">
      <c r="A337" s="3">
        <f t="shared" si="5"/>
        <v>336</v>
      </c>
      <c r="B337" s="7">
        <f>VLOOKUP(C337,区市町村番号!$B$3:$C$64,2,FALSE)</f>
        <v>17</v>
      </c>
      <c r="C337" s="8" t="str">
        <f>IF(D337="区",LEFT(L337,FIND("区",L337)),IF(D337="市",LEFT(L337,FIND("市",L337)),IF(D337="町",LEFT(L337,FIND("町",L337)),IF(D337="村",LEFT(L337,FIND("村",L337)),"エラー"))))</f>
        <v>北区</v>
      </c>
      <c r="D337" s="8" t="str">
        <f>IF(AND(E337&lt;F337,E337&lt;G337,E337&lt;H337),"区",IF(AND(F337&lt;G337,F337&lt;H337),"市",IF(G337&lt;H337,"町","村")))</f>
        <v>区</v>
      </c>
      <c r="E337" s="8">
        <f>IF(COUNTIF($L337,"*区*"),FIND("区",$L337,2),100)</f>
        <v>2</v>
      </c>
      <c r="F337" s="8">
        <f>IF(COUNTIF($L337,"*市*"),FIND("市",$L337,2),100)</f>
        <v>100</v>
      </c>
      <c r="G337" s="8">
        <f>IF(COUNTIF($L337,"*町田市*"),100,IF(COUNTIF(L337,"*町*"),FIND("町",$L337),100))</f>
        <v>100</v>
      </c>
      <c r="H337" s="8">
        <f>IF(COUNTIF($L337,"*東村山*"),100,IF(COUNTIF(L337,"*武蔵村山*"),100,IF(COUNTIF(L337,"*羽村市*"),100,IF(COUNTIF(L337,"*村*"),FIND("村",$L337,2),100))))</f>
        <v>100</v>
      </c>
      <c r="I337" s="37" t="s">
        <v>958</v>
      </c>
      <c r="J337" s="37" t="s">
        <v>260</v>
      </c>
      <c r="K337" s="37" t="s">
        <v>697</v>
      </c>
      <c r="L337" s="37" t="s">
        <v>306</v>
      </c>
      <c r="M337" s="37" t="s">
        <v>111</v>
      </c>
      <c r="N337" s="37" t="s">
        <v>348</v>
      </c>
      <c r="O337" s="34">
        <v>47542</v>
      </c>
    </row>
    <row r="338" spans="1:15" x14ac:dyDescent="0.15">
      <c r="A338" s="3">
        <f t="shared" si="5"/>
        <v>337</v>
      </c>
      <c r="B338" s="7">
        <f>VLOOKUP(C338,区市町村番号!$B$3:$C$64,2,FALSE)</f>
        <v>17</v>
      </c>
      <c r="C338" s="8" t="str">
        <f>IF(D338="区",LEFT(L338,FIND("区",L338)),IF(D338="市",LEFT(L338,FIND("市",L338)),IF(D338="町",LEFT(L338,FIND("町",L338)),IF(D338="村",LEFT(L338,FIND("村",L338)),"エラー"))))</f>
        <v>北区</v>
      </c>
      <c r="D338" s="8" t="str">
        <f>IF(AND(E338&lt;F338,E338&lt;G338,E338&lt;H338),"区",IF(AND(F338&lt;G338,F338&lt;H338),"市",IF(G338&lt;H338,"町","村")))</f>
        <v>区</v>
      </c>
      <c r="E338" s="8">
        <f>IF(COUNTIF($L338,"*区*"),FIND("区",$L338,2),100)</f>
        <v>2</v>
      </c>
      <c r="F338" s="8">
        <f>IF(COUNTIF($L338,"*市*"),FIND("市",$L338,2),100)</f>
        <v>100</v>
      </c>
      <c r="G338" s="8">
        <f>IF(COUNTIF($L338,"*町田市*"),100,IF(COUNTIF(L338,"*町*"),FIND("町",$L338),100))</f>
        <v>100</v>
      </c>
      <c r="H338" s="8">
        <f>IF(COUNTIF($L338,"*東村山*"),100,IF(COUNTIF(L338,"*武蔵村山*"),100,IF(COUNTIF(L338,"*羽村市*"),100,IF(COUNTIF(L338,"*村*"),FIND("村",$L338,2),100))))</f>
        <v>100</v>
      </c>
      <c r="I338" s="37" t="s">
        <v>957</v>
      </c>
      <c r="J338" s="37" t="s">
        <v>260</v>
      </c>
      <c r="K338" s="37" t="s">
        <v>697</v>
      </c>
      <c r="L338" s="37" t="s">
        <v>306</v>
      </c>
      <c r="M338" s="37" t="s">
        <v>111</v>
      </c>
      <c r="N338" s="37" t="s">
        <v>3</v>
      </c>
      <c r="O338" s="34">
        <v>47542</v>
      </c>
    </row>
    <row r="339" spans="1:15" x14ac:dyDescent="0.15">
      <c r="A339" s="3">
        <f t="shared" si="5"/>
        <v>338</v>
      </c>
      <c r="B339" s="7">
        <f>VLOOKUP(C339,区市町村番号!$B$3:$C$64,2,FALSE)</f>
        <v>17</v>
      </c>
      <c r="C339" s="8" t="str">
        <f>IF(D339="区",LEFT(L339,FIND("区",L339)),IF(D339="市",LEFT(L339,FIND("市",L339)),IF(D339="町",LEFT(L339,FIND("町",L339)),IF(D339="村",LEFT(L339,FIND("村",L339)),"エラー"))))</f>
        <v>北区</v>
      </c>
      <c r="D339" s="8" t="str">
        <f>IF(AND(E339&lt;F339,E339&lt;G339,E339&lt;H339),"区",IF(AND(F339&lt;G339,F339&lt;H339),"市",IF(G339&lt;H339,"町","村")))</f>
        <v>区</v>
      </c>
      <c r="E339" s="8">
        <f>IF(COUNTIF($L339,"*区*"),FIND("区",$L339,2),100)</f>
        <v>2</v>
      </c>
      <c r="F339" s="8">
        <f>IF(COUNTIF($L339,"*市*"),FIND("市",$L339,2),100)</f>
        <v>100</v>
      </c>
      <c r="G339" s="8">
        <f>IF(COUNTIF($L339,"*町田市*"),100,IF(COUNTIF(L339,"*町*"),FIND("町",$L339),100))</f>
        <v>100</v>
      </c>
      <c r="H339" s="8">
        <f>IF(COUNTIF($L339,"*東村山*"),100,IF(COUNTIF(L339,"*武蔵村山*"),100,IF(COUNTIF(L339,"*羽村市*"),100,IF(COUNTIF(L339,"*村*"),FIND("村",$L339,2),100))))</f>
        <v>100</v>
      </c>
      <c r="I339" s="37" t="s">
        <v>3272</v>
      </c>
      <c r="J339" s="37" t="s">
        <v>3489</v>
      </c>
      <c r="K339" s="37" t="s">
        <v>3475</v>
      </c>
      <c r="L339" s="37" t="s">
        <v>3490</v>
      </c>
      <c r="M339" s="37" t="s">
        <v>3491</v>
      </c>
      <c r="N339" s="37" t="s">
        <v>17</v>
      </c>
      <c r="O339" s="34">
        <v>47542</v>
      </c>
    </row>
    <row r="340" spans="1:15" ht="27" x14ac:dyDescent="0.15">
      <c r="A340" s="3">
        <f t="shared" si="5"/>
        <v>339</v>
      </c>
      <c r="B340" s="7">
        <f>VLOOKUP(C340,区市町村番号!$B$3:$C$64,2,FALSE)</f>
        <v>17</v>
      </c>
      <c r="C340" s="8" t="str">
        <f>IF(D340="区",LEFT(L340,FIND("区",L340)),IF(D340="市",LEFT(L340,FIND("市",L340)),IF(D340="町",LEFT(L340,FIND("町",L340)),IF(D340="村",LEFT(L340,FIND("村",L340)),"エラー"))))</f>
        <v>北区</v>
      </c>
      <c r="D340" s="8" t="str">
        <f>IF(AND(E340&lt;F340,E340&lt;G340,E340&lt;H340),"区",IF(AND(F340&lt;G340,F340&lt;H340),"市",IF(G340&lt;H340,"町","村")))</f>
        <v>区</v>
      </c>
      <c r="E340" s="8">
        <f>IF(COUNTIF($L340,"*区*"),FIND("区",$L340,2),100)</f>
        <v>2</v>
      </c>
      <c r="F340" s="8">
        <f>IF(COUNTIF($L340,"*市*"),FIND("市",$L340,2),100)</f>
        <v>100</v>
      </c>
      <c r="G340" s="8">
        <f>IF(COUNTIF($L340,"*町田市*"),100,IF(COUNTIF(L340,"*町*"),FIND("町",$L340),100))</f>
        <v>100</v>
      </c>
      <c r="H340" s="8">
        <f>IF(COUNTIF($L340,"*東村山*"),100,IF(COUNTIF(L340,"*武蔵村山*"),100,IF(COUNTIF(L340,"*羽村市*"),100,IF(COUNTIF(L340,"*村*"),FIND("村",$L340,2),100))))</f>
        <v>100</v>
      </c>
      <c r="I340" s="37" t="s">
        <v>879</v>
      </c>
      <c r="J340" s="37" t="s">
        <v>1479</v>
      </c>
      <c r="K340" s="37" t="s">
        <v>1823</v>
      </c>
      <c r="L340" s="37" t="s">
        <v>1873</v>
      </c>
      <c r="M340" s="37" t="s">
        <v>2222</v>
      </c>
      <c r="N340" s="37" t="s">
        <v>2567</v>
      </c>
      <c r="O340" s="34">
        <v>45900</v>
      </c>
    </row>
    <row r="341" spans="1:15" x14ac:dyDescent="0.15">
      <c r="A341" s="3">
        <f t="shared" si="5"/>
        <v>340</v>
      </c>
      <c r="B341" s="7">
        <f>VLOOKUP(C341,区市町村番号!$B$3:$C$64,2,FALSE)</f>
        <v>17</v>
      </c>
      <c r="C341" s="8" t="str">
        <f>IF(D341="区",LEFT(L341,FIND("区",L341)),IF(D341="市",LEFT(L341,FIND("市",L341)),IF(D341="町",LEFT(L341,FIND("町",L341)),IF(D341="村",LEFT(L341,FIND("村",L341)),"エラー"))))</f>
        <v>北区</v>
      </c>
      <c r="D341" s="8" t="str">
        <f>IF(AND(E341&lt;F341,E341&lt;G341,E341&lt;H341),"区",IF(AND(F341&lt;G341,F341&lt;H341),"市",IF(G341&lt;H341,"町","村")))</f>
        <v>区</v>
      </c>
      <c r="E341" s="8">
        <f>IF(COUNTIF($L341,"*区*"),FIND("区",$L341,2),100)</f>
        <v>2</v>
      </c>
      <c r="F341" s="8">
        <f>IF(COUNTIF($L341,"*市*"),FIND("市",$L341,2),100)</f>
        <v>100</v>
      </c>
      <c r="G341" s="8">
        <f>IF(COUNTIF($L341,"*町田市*"),100,IF(COUNTIF(L341,"*町*"),FIND("町",$L341),100))</f>
        <v>100</v>
      </c>
      <c r="H341" s="8">
        <f>IF(COUNTIF($L341,"*東村山*"),100,IF(COUNTIF(L341,"*武蔵村山*"),100,IF(COUNTIF(L341,"*羽村市*"),100,IF(COUNTIF(L341,"*村*"),FIND("村",$L341,2),100))))</f>
        <v>100</v>
      </c>
      <c r="I341" s="37" t="s">
        <v>869</v>
      </c>
      <c r="J341" s="37" t="s">
        <v>3131</v>
      </c>
      <c r="K341" s="37" t="s">
        <v>1822</v>
      </c>
      <c r="L341" s="37" t="s">
        <v>3132</v>
      </c>
      <c r="M341" s="37" t="s">
        <v>2216</v>
      </c>
      <c r="N341" s="37" t="s">
        <v>14</v>
      </c>
      <c r="O341" s="34">
        <v>47514</v>
      </c>
    </row>
    <row r="342" spans="1:15" ht="27" x14ac:dyDescent="0.15">
      <c r="A342" s="3">
        <f t="shared" si="5"/>
        <v>341</v>
      </c>
      <c r="B342" s="7">
        <f>VLOOKUP(C342,区市町村番号!$B$3:$C$64,2,FALSE)</f>
        <v>17</v>
      </c>
      <c r="C342" s="8" t="str">
        <f>IF(D342="区",LEFT(L342,FIND("区",L342)),IF(D342="市",LEFT(L342,FIND("市",L342)),IF(D342="町",LEFT(L342,FIND("町",L342)),IF(D342="村",LEFT(L342,FIND("村",L342)),"エラー"))))</f>
        <v>北区</v>
      </c>
      <c r="D342" s="8" t="str">
        <f>IF(AND(E342&lt;F342,E342&lt;G342,E342&lt;H342),"区",IF(AND(F342&lt;G342,F342&lt;H342),"市",IF(G342&lt;H342,"町","村")))</f>
        <v>区</v>
      </c>
      <c r="E342" s="8">
        <f>IF(COUNTIF($L342,"*区*"),FIND("区",$L342,2),100)</f>
        <v>2</v>
      </c>
      <c r="F342" s="8">
        <f>IF(COUNTIF($L342,"*市*"),FIND("市",$L342,2),100)</f>
        <v>100</v>
      </c>
      <c r="G342" s="8">
        <f>IF(COUNTIF($L342,"*町田市*"),100,IF(COUNTIF(L342,"*町*"),FIND("町",$L342),100))</f>
        <v>100</v>
      </c>
      <c r="H342" s="8">
        <f>IF(COUNTIF($L342,"*東村山*"),100,IF(COUNTIF(L342,"*武蔵村山*"),100,IF(COUNTIF(L342,"*羽村市*"),100,IF(COUNTIF(L342,"*村*"),FIND("村",$L342,2),100))))</f>
        <v>100</v>
      </c>
      <c r="I342" s="37" t="s">
        <v>3268</v>
      </c>
      <c r="J342" s="37" t="s">
        <v>3474</v>
      </c>
      <c r="K342" s="37" t="s">
        <v>3475</v>
      </c>
      <c r="L342" s="37" t="s">
        <v>3476</v>
      </c>
      <c r="M342" s="37" t="s">
        <v>3477</v>
      </c>
      <c r="N342" s="37" t="s">
        <v>3478</v>
      </c>
      <c r="O342" s="34">
        <v>47664</v>
      </c>
    </row>
    <row r="343" spans="1:15" ht="27" x14ac:dyDescent="0.15">
      <c r="A343" s="3">
        <f t="shared" si="5"/>
        <v>342</v>
      </c>
      <c r="B343" s="7">
        <f>VLOOKUP(C343,区市町村番号!$B$3:$C$64,2,FALSE)</f>
        <v>17</v>
      </c>
      <c r="C343" s="8" t="str">
        <f>IF(D343="区",LEFT(L343,FIND("区",L343)),IF(D343="市",LEFT(L343,FIND("市",L343)),IF(D343="町",LEFT(L343,FIND("町",L343)),IF(D343="村",LEFT(L343,FIND("村",L343)),"エラー"))))</f>
        <v>北区</v>
      </c>
      <c r="D343" s="8" t="str">
        <f>IF(AND(E343&lt;F343,E343&lt;G343,E343&lt;H343),"区",IF(AND(F343&lt;G343,F343&lt;H343),"市",IF(G343&lt;H343,"町","村")))</f>
        <v>区</v>
      </c>
      <c r="E343" s="8">
        <f>IF(COUNTIF($L343,"*区*"),FIND("区",$L343,2),100)</f>
        <v>2</v>
      </c>
      <c r="F343" s="8">
        <f>IF(COUNTIF($L343,"*市*"),FIND("市",$L343,2),100)</f>
        <v>100</v>
      </c>
      <c r="G343" s="8">
        <f>IF(COUNTIF($L343,"*町田市*"),100,IF(COUNTIF(L343,"*町*"),FIND("町",$L343),100))</f>
        <v>100</v>
      </c>
      <c r="H343" s="8">
        <f>IF(COUNTIF($L343,"*東村山*"),100,IF(COUNTIF(L343,"*武蔵村山*"),100,IF(COUNTIF(L343,"*羽村市*"),100,IF(COUNTIF(L343,"*村*"),FIND("村",$L343,2),100))))</f>
        <v>100</v>
      </c>
      <c r="I343" s="37" t="s">
        <v>707</v>
      </c>
      <c r="J343" s="37" t="s">
        <v>1674</v>
      </c>
      <c r="K343" s="37" t="s">
        <v>1822</v>
      </c>
      <c r="L343" s="37" t="s">
        <v>2060</v>
      </c>
      <c r="M343" s="37" t="s">
        <v>2428</v>
      </c>
      <c r="N343" s="37" t="s">
        <v>2594</v>
      </c>
      <c r="O343" s="34">
        <v>45930</v>
      </c>
    </row>
    <row r="344" spans="1:15" x14ac:dyDescent="0.15">
      <c r="A344" s="3">
        <f t="shared" si="5"/>
        <v>343</v>
      </c>
      <c r="B344" s="7">
        <f>VLOOKUP(C344,区市町村番号!$B$3:$C$64,2,FALSE)</f>
        <v>17</v>
      </c>
      <c r="C344" s="8" t="str">
        <f>IF(D344="区",LEFT(L344,FIND("区",L344)),IF(D344="市",LEFT(L344,FIND("市",L344)),IF(D344="町",LEFT(L344,FIND("町",L344)),IF(D344="村",LEFT(L344,FIND("村",L344)),"エラー"))))</f>
        <v>北区</v>
      </c>
      <c r="D344" s="8" t="str">
        <f>IF(AND(E344&lt;F344,E344&lt;G344,E344&lt;H344),"区",IF(AND(F344&lt;G344,F344&lt;H344),"市",IF(G344&lt;H344,"町","村")))</f>
        <v>区</v>
      </c>
      <c r="E344" s="8">
        <f>IF(COUNTIF($L344,"*区*"),FIND("区",$L344,2),100)</f>
        <v>2</v>
      </c>
      <c r="F344" s="8">
        <f>IF(COUNTIF($L344,"*市*"),FIND("市",$L344,2),100)</f>
        <v>100</v>
      </c>
      <c r="G344" s="8">
        <f>IF(COUNTIF($L344,"*町田市*"),100,IF(COUNTIF(L344,"*町*"),FIND("町",$L344),100))</f>
        <v>100</v>
      </c>
      <c r="H344" s="8">
        <f>IF(COUNTIF($L344,"*東村山*"),100,IF(COUNTIF(L344,"*武蔵村山*"),100,IF(COUNTIF(L344,"*羽村市*"),100,IF(COUNTIF(L344,"*村*"),FIND("村",$L344,2),100))))</f>
        <v>100</v>
      </c>
      <c r="I344" s="37" t="s">
        <v>1064</v>
      </c>
      <c r="J344" s="37" t="s">
        <v>1587</v>
      </c>
      <c r="K344" s="37" t="s">
        <v>502</v>
      </c>
      <c r="L344" s="37" t="s">
        <v>3354</v>
      </c>
      <c r="M344" s="37" t="s">
        <v>2337</v>
      </c>
      <c r="N344" s="37" t="s">
        <v>28</v>
      </c>
      <c r="O344" s="34">
        <v>47999</v>
      </c>
    </row>
    <row r="345" spans="1:15" x14ac:dyDescent="0.15">
      <c r="A345" s="3">
        <f t="shared" si="5"/>
        <v>344</v>
      </c>
      <c r="B345" s="7">
        <f>VLOOKUP(C345,区市町村番号!$B$3:$C$64,2,FALSE)</f>
        <v>17</v>
      </c>
      <c r="C345" s="8" t="str">
        <f>IF(D345="区",LEFT(L345,FIND("区",L345)),IF(D345="市",LEFT(L345,FIND("市",L345)),IF(D345="町",LEFT(L345,FIND("町",L345)),IF(D345="村",LEFT(L345,FIND("村",L345)),"エラー"))))</f>
        <v>北区</v>
      </c>
      <c r="D345" s="8" t="str">
        <f>IF(AND(E345&lt;F345,E345&lt;G345,E345&lt;H345),"区",IF(AND(F345&lt;G345,F345&lt;H345),"市",IF(G345&lt;H345,"町","村")))</f>
        <v>区</v>
      </c>
      <c r="E345" s="8">
        <f>IF(COUNTIF($L345,"*区*"),FIND("区",$L345,2),100)</f>
        <v>2</v>
      </c>
      <c r="F345" s="8">
        <f>IF(COUNTIF($L345,"*市*"),FIND("市",$L345,2),100)</f>
        <v>100</v>
      </c>
      <c r="G345" s="8">
        <f>IF(COUNTIF($L345,"*町田市*"),100,IF(COUNTIF(L345,"*町*"),FIND("町",$L345),100))</f>
        <v>100</v>
      </c>
      <c r="H345" s="8">
        <f>IF(COUNTIF($L345,"*東村山*"),100,IF(COUNTIF(L345,"*武蔵村山*"),100,IF(COUNTIF(L345,"*羽村市*"),100,IF(COUNTIF(L345,"*村*"),FIND("村",$L345,2),100))))</f>
        <v>100</v>
      </c>
      <c r="I345" s="37" t="s">
        <v>1230</v>
      </c>
      <c r="J345" s="37" t="s">
        <v>1699</v>
      </c>
      <c r="K345" s="37" t="s">
        <v>737</v>
      </c>
      <c r="L345" s="37" t="s">
        <v>2086</v>
      </c>
      <c r="M345" s="37" t="s">
        <v>2453</v>
      </c>
      <c r="N345" s="37" t="s">
        <v>11</v>
      </c>
      <c r="O345" s="34">
        <v>46326</v>
      </c>
    </row>
    <row r="346" spans="1:15" x14ac:dyDescent="0.15">
      <c r="A346" s="3">
        <f t="shared" si="5"/>
        <v>345</v>
      </c>
      <c r="B346" s="7">
        <f>VLOOKUP(C346,区市町村番号!$B$3:$C$64,2,FALSE)</f>
        <v>17</v>
      </c>
      <c r="C346" s="8" t="str">
        <f>IF(D346="区",LEFT(L346,FIND("区",L346)),IF(D346="市",LEFT(L346,FIND("市",L346)),IF(D346="町",LEFT(L346,FIND("町",L346)),IF(D346="村",LEFT(L346,FIND("村",L346)),"エラー"))))</f>
        <v>北区</v>
      </c>
      <c r="D346" s="8" t="str">
        <f>IF(AND(E346&lt;F346,E346&lt;G346,E346&lt;H346),"区",IF(AND(F346&lt;G346,F346&lt;H346),"市",IF(G346&lt;H346,"町","村")))</f>
        <v>区</v>
      </c>
      <c r="E346" s="8">
        <f>IF(COUNTIF($L346,"*区*"),FIND("区",$L346,2),100)</f>
        <v>2</v>
      </c>
      <c r="F346" s="8">
        <f>IF(COUNTIF($L346,"*市*"),FIND("市",$L346,2),100)</f>
        <v>100</v>
      </c>
      <c r="G346" s="8">
        <f>IF(COUNTIF($L346,"*町田市*"),100,IF(COUNTIF(L346,"*町*"),FIND("町",$L346),100))</f>
        <v>100</v>
      </c>
      <c r="H346" s="8">
        <f>IF(COUNTIF($L346,"*東村山*"),100,IF(COUNTIF(L346,"*武蔵村山*"),100,IF(COUNTIF(L346,"*羽村市*"),100,IF(COUNTIF(L346,"*村*"),FIND("村",$L346,2),100))))</f>
        <v>100</v>
      </c>
      <c r="I346" s="37" t="s">
        <v>3261</v>
      </c>
      <c r="J346" s="37" t="s">
        <v>270</v>
      </c>
      <c r="K346" s="37" t="s">
        <v>522</v>
      </c>
      <c r="L346" s="37" t="s">
        <v>217</v>
      </c>
      <c r="M346" s="37" t="s">
        <v>2437</v>
      </c>
      <c r="N346" s="37" t="s">
        <v>3</v>
      </c>
      <c r="O346" s="34">
        <v>47483</v>
      </c>
    </row>
    <row r="347" spans="1:15" x14ac:dyDescent="0.15">
      <c r="A347" s="3">
        <f t="shared" si="5"/>
        <v>346</v>
      </c>
      <c r="B347" s="7">
        <f>VLOOKUP(C347,区市町村番号!$B$3:$C$64,2,FALSE)</f>
        <v>17</v>
      </c>
      <c r="C347" s="8" t="str">
        <f>IF(D347="区",LEFT(L347,FIND("区",L347)),IF(D347="市",LEFT(L347,FIND("市",L347)),IF(D347="町",LEFT(L347,FIND("町",L347)),IF(D347="村",LEFT(L347,FIND("村",L347)),"エラー"))))</f>
        <v>北区</v>
      </c>
      <c r="D347" s="8" t="str">
        <f>IF(AND(E347&lt;F347,E347&lt;G347,E347&lt;H347),"区",IF(AND(F347&lt;G347,F347&lt;H347),"市",IF(G347&lt;H347,"町","村")))</f>
        <v>区</v>
      </c>
      <c r="E347" s="8">
        <f>IF(COUNTIF($L347,"*区*"),FIND("区",$L347,2),100)</f>
        <v>2</v>
      </c>
      <c r="F347" s="8">
        <f>IF(COUNTIF($L347,"*市*"),FIND("市",$L347,2),100)</f>
        <v>100</v>
      </c>
      <c r="G347" s="8">
        <f>IF(COUNTIF($L347,"*町田市*"),100,IF(COUNTIF(L347,"*町*"),FIND("町",$L347),100))</f>
        <v>100</v>
      </c>
      <c r="H347" s="8">
        <f>IF(COUNTIF($L347,"*東村山*"),100,IF(COUNTIF(L347,"*武蔵村山*"),100,IF(COUNTIF(L347,"*羽村市*"),100,IF(COUNTIF(L347,"*村*"),FIND("村",$L347,2),100))))</f>
        <v>100</v>
      </c>
      <c r="I347" s="37" t="s">
        <v>1409</v>
      </c>
      <c r="J347" s="37" t="s">
        <v>270</v>
      </c>
      <c r="K347" s="37" t="s">
        <v>522</v>
      </c>
      <c r="L347" s="37" t="s">
        <v>217</v>
      </c>
      <c r="M347" s="37" t="s">
        <v>2437</v>
      </c>
      <c r="N347" s="37" t="s">
        <v>3</v>
      </c>
      <c r="O347" s="34">
        <v>46234</v>
      </c>
    </row>
    <row r="348" spans="1:15" x14ac:dyDescent="0.15">
      <c r="A348" s="3">
        <f t="shared" si="5"/>
        <v>347</v>
      </c>
      <c r="B348" s="7">
        <f>VLOOKUP(C348,区市町村番号!$B$3:$C$64,2,FALSE)</f>
        <v>17</v>
      </c>
      <c r="C348" s="8" t="str">
        <f>IF(D348="区",LEFT(L348,FIND("区",L348)),IF(D348="市",LEFT(L348,FIND("市",L348)),IF(D348="町",LEFT(L348,FIND("町",L348)),IF(D348="村",LEFT(L348,FIND("村",L348)),"エラー"))))</f>
        <v>北区</v>
      </c>
      <c r="D348" s="8" t="str">
        <f>IF(AND(E348&lt;F348,E348&lt;G348,E348&lt;H348),"区",IF(AND(F348&lt;G348,F348&lt;H348),"市",IF(G348&lt;H348,"町","村")))</f>
        <v>区</v>
      </c>
      <c r="E348" s="8">
        <f>IF(COUNTIF($L348,"*区*"),FIND("区",$L348,2),100)</f>
        <v>2</v>
      </c>
      <c r="F348" s="8">
        <f>IF(COUNTIF($L348,"*市*"),FIND("市",$L348,2),100)</f>
        <v>100</v>
      </c>
      <c r="G348" s="8">
        <f>IF(COUNTIF($L348,"*町田市*"),100,IF(COUNTIF(L348,"*町*"),FIND("町",$L348),100))</f>
        <v>100</v>
      </c>
      <c r="H348" s="8">
        <f>IF(COUNTIF($L348,"*東村山*"),100,IF(COUNTIF(L348,"*武蔵村山*"),100,IF(COUNTIF(L348,"*羽村市*"),100,IF(COUNTIF(L348,"*村*"),FIND("村",$L348,2),100))))</f>
        <v>100</v>
      </c>
      <c r="I348" s="37" t="s">
        <v>1198</v>
      </c>
      <c r="J348" s="37" t="s">
        <v>270</v>
      </c>
      <c r="K348" s="37" t="s">
        <v>522</v>
      </c>
      <c r="L348" s="37" t="s">
        <v>217</v>
      </c>
      <c r="M348" s="37" t="s">
        <v>2437</v>
      </c>
      <c r="N348" s="37" t="s">
        <v>2595</v>
      </c>
      <c r="O348" s="34">
        <v>45961</v>
      </c>
    </row>
    <row r="349" spans="1:15" x14ac:dyDescent="0.15">
      <c r="A349" s="3">
        <f t="shared" si="5"/>
        <v>348</v>
      </c>
      <c r="B349" s="7">
        <f>VLOOKUP(C349,区市町村番号!$B$3:$C$64,2,FALSE)</f>
        <v>17</v>
      </c>
      <c r="C349" s="8" t="str">
        <f>IF(D349="区",LEFT(L349,FIND("区",L349)),IF(D349="市",LEFT(L349,FIND("市",L349)),IF(D349="町",LEFT(L349,FIND("町",L349)),IF(D349="村",LEFT(L349,FIND("村",L349)),"エラー"))))</f>
        <v>北区</v>
      </c>
      <c r="D349" s="8" t="str">
        <f>IF(AND(E349&lt;F349,E349&lt;G349,E349&lt;H349),"区",IF(AND(F349&lt;G349,F349&lt;H349),"市",IF(G349&lt;H349,"町","村")))</f>
        <v>区</v>
      </c>
      <c r="E349" s="8">
        <f>IF(COUNTIF($L349,"*区*"),FIND("区",$L349,2),100)</f>
        <v>2</v>
      </c>
      <c r="F349" s="8">
        <f>IF(COUNTIF($L349,"*市*"),FIND("市",$L349,2),100)</f>
        <v>100</v>
      </c>
      <c r="G349" s="8">
        <f>IF(COUNTIF($L349,"*町田市*"),100,IF(COUNTIF(L349,"*町*"),FIND("町",$L349),100))</f>
        <v>100</v>
      </c>
      <c r="H349" s="8">
        <f>IF(COUNTIF($L349,"*東村山*"),100,IF(COUNTIF(L349,"*武蔵村山*"),100,IF(COUNTIF(L349,"*羽村市*"),100,IF(COUNTIF(L349,"*村*"),FIND("村",$L349,2),100))))</f>
        <v>100</v>
      </c>
      <c r="I349" s="37" t="s">
        <v>3109</v>
      </c>
      <c r="J349" s="37" t="s">
        <v>3212</v>
      </c>
      <c r="K349" s="37" t="s">
        <v>3213</v>
      </c>
      <c r="L349" s="37" t="s">
        <v>3214</v>
      </c>
      <c r="M349" s="37" t="s">
        <v>3215</v>
      </c>
      <c r="N349" s="37" t="s">
        <v>2614</v>
      </c>
      <c r="O349" s="34">
        <v>47422</v>
      </c>
    </row>
    <row r="350" spans="1:15" x14ac:dyDescent="0.15">
      <c r="A350" s="3">
        <f t="shared" si="5"/>
        <v>349</v>
      </c>
      <c r="B350" s="7">
        <f>VLOOKUP(C350,区市町村番号!$B$3:$C$64,2,FALSE)</f>
        <v>17</v>
      </c>
      <c r="C350" s="8" t="str">
        <f>IF(D350="区",LEFT(L350,FIND("区",L350)),IF(D350="市",LEFT(L350,FIND("市",L350)),IF(D350="町",LEFT(L350,FIND("町",L350)),IF(D350="村",LEFT(L350,FIND("村",L350)),"エラー"))))</f>
        <v>北区</v>
      </c>
      <c r="D350" s="8" t="str">
        <f>IF(AND(E350&lt;F350,E350&lt;G350,E350&lt;H350),"区",IF(AND(F350&lt;G350,F350&lt;H350),"市",IF(G350&lt;H350,"町","村")))</f>
        <v>区</v>
      </c>
      <c r="E350" s="8">
        <f>IF(COUNTIF($L350,"*区*"),FIND("区",$L350,2),100)</f>
        <v>2</v>
      </c>
      <c r="F350" s="8">
        <f>IF(COUNTIF($L350,"*市*"),FIND("市",$L350,2),100)</f>
        <v>100</v>
      </c>
      <c r="G350" s="8">
        <f>IF(COUNTIF($L350,"*町田市*"),100,IF(COUNTIF(L350,"*町*"),FIND("町",$L350),100))</f>
        <v>100</v>
      </c>
      <c r="H350" s="8">
        <f>IF(COUNTIF($L350,"*東村山*"),100,IF(COUNTIF(L350,"*武蔵村山*"),100,IF(COUNTIF(L350,"*羽村市*"),100,IF(COUNTIF(L350,"*村*"),FIND("村",$L350,2),100))))</f>
        <v>100</v>
      </c>
      <c r="I350" s="37" t="s">
        <v>3247</v>
      </c>
      <c r="J350" s="37" t="s">
        <v>3292</v>
      </c>
      <c r="K350" s="37" t="s">
        <v>3293</v>
      </c>
      <c r="L350" s="37" t="s">
        <v>3294</v>
      </c>
      <c r="M350" s="37" t="s">
        <v>3295</v>
      </c>
      <c r="N350" s="37" t="s">
        <v>60</v>
      </c>
      <c r="O350" s="34">
        <v>47514</v>
      </c>
    </row>
    <row r="351" spans="1:15" x14ac:dyDescent="0.15">
      <c r="A351" s="3">
        <f t="shared" si="5"/>
        <v>350</v>
      </c>
      <c r="B351" s="7">
        <f>VLOOKUP(C351,区市町村番号!$B$3:$C$64,2,FALSE)</f>
        <v>17</v>
      </c>
      <c r="C351" s="8" t="str">
        <f>IF(D351="区",LEFT(L351,FIND("区",L351)),IF(D351="市",LEFT(L351,FIND("市",L351)),IF(D351="町",LEFT(L351,FIND("町",L351)),IF(D351="村",LEFT(L351,FIND("村",L351)),"エラー"))))</f>
        <v>北区</v>
      </c>
      <c r="D351" s="8" t="str">
        <f>IF(AND(E351&lt;F351,E351&lt;G351,E351&lt;H351),"区",IF(AND(F351&lt;G351,F351&lt;H351),"市",IF(G351&lt;H351,"町","村")))</f>
        <v>区</v>
      </c>
      <c r="E351" s="8">
        <f>IF(COUNTIF($L351,"*区*"),FIND("区",$L351,2),100)</f>
        <v>2</v>
      </c>
      <c r="F351" s="8">
        <f>IF(COUNTIF($L351,"*市*"),FIND("市",$L351,2),100)</f>
        <v>100</v>
      </c>
      <c r="G351" s="8">
        <f>IF(COUNTIF($L351,"*町田市*"),100,IF(COUNTIF(L351,"*町*"),FIND("町",$L351),100))</f>
        <v>6</v>
      </c>
      <c r="H351" s="8">
        <f>IF(COUNTIF($L351,"*東村山*"),100,IF(COUNTIF(L351,"*武蔵村山*"),100,IF(COUNTIF(L351,"*羽村市*"),100,IF(COUNTIF(L351,"*村*"),FIND("村",$L351,2),100))))</f>
        <v>100</v>
      </c>
      <c r="I351" s="37" t="s">
        <v>2638</v>
      </c>
      <c r="J351" s="37" t="s">
        <v>2671</v>
      </c>
      <c r="K351" s="37" t="s">
        <v>2672</v>
      </c>
      <c r="L351" s="37" t="s">
        <v>2673</v>
      </c>
      <c r="M351" s="37" t="s">
        <v>2674</v>
      </c>
      <c r="N351" s="37" t="s">
        <v>3</v>
      </c>
      <c r="O351" s="34">
        <v>46873</v>
      </c>
    </row>
    <row r="352" spans="1:15" x14ac:dyDescent="0.15">
      <c r="A352" s="3">
        <f t="shared" si="5"/>
        <v>351</v>
      </c>
      <c r="B352" s="7">
        <f>VLOOKUP(C352,区市町村番号!$B$3:$C$64,2,FALSE)</f>
        <v>17</v>
      </c>
      <c r="C352" s="8" t="str">
        <f>IF(D352="区",LEFT(L352,FIND("区",L352)),IF(D352="市",LEFT(L352,FIND("市",L352)),IF(D352="町",LEFT(L352,FIND("町",L352)),IF(D352="村",LEFT(L352,FIND("村",L352)),"エラー"))))</f>
        <v>北区</v>
      </c>
      <c r="D352" s="8" t="str">
        <f>IF(AND(E352&lt;F352,E352&lt;G352,E352&lt;H352),"区",IF(AND(F352&lt;G352,F352&lt;H352),"市",IF(G352&lt;H352,"町","村")))</f>
        <v>区</v>
      </c>
      <c r="E352" s="8">
        <f>IF(COUNTIF($L352,"*区*"),FIND("区",$L352,2),100)</f>
        <v>2</v>
      </c>
      <c r="F352" s="8">
        <f>IF(COUNTIF($L352,"*市*"),FIND("市",$L352,2),100)</f>
        <v>100</v>
      </c>
      <c r="G352" s="8">
        <f>IF(COUNTIF($L352,"*町田市*"),100,IF(COUNTIF(L352,"*町*"),FIND("町",$L352),100))</f>
        <v>100</v>
      </c>
      <c r="H352" s="8">
        <f>IF(COUNTIF($L352,"*東村山*"),100,IF(COUNTIF(L352,"*武蔵村山*"),100,IF(COUNTIF(L352,"*羽村市*"),100,IF(COUNTIF(L352,"*村*"),FIND("村",$L352,2),100))))</f>
        <v>100</v>
      </c>
      <c r="I352" s="37" t="s">
        <v>1158</v>
      </c>
      <c r="J352" s="37" t="s">
        <v>1649</v>
      </c>
      <c r="K352" s="37" t="s">
        <v>612</v>
      </c>
      <c r="L352" s="37" t="s">
        <v>2036</v>
      </c>
      <c r="M352" s="37" t="s">
        <v>2404</v>
      </c>
      <c r="N352" s="37" t="s">
        <v>25</v>
      </c>
      <c r="O352" s="34">
        <v>45900</v>
      </c>
    </row>
    <row r="353" spans="1:15" x14ac:dyDescent="0.15">
      <c r="A353" s="3">
        <f t="shared" si="5"/>
        <v>352</v>
      </c>
      <c r="B353" s="7">
        <f>VLOOKUP(C353,区市町村番号!$B$3:$C$64,2,FALSE)</f>
        <v>17</v>
      </c>
      <c r="C353" s="8" t="str">
        <f>IF(D353="区",LEFT(L353,FIND("区",L353)),IF(D353="市",LEFT(L353,FIND("市",L353)),IF(D353="町",LEFT(L353,FIND("町",L353)),IF(D353="村",LEFT(L353,FIND("村",L353)),"エラー"))))</f>
        <v>北区</v>
      </c>
      <c r="D353" s="8" t="str">
        <f>IF(AND(E353&lt;F353,E353&lt;G353,E353&lt;H353),"区",IF(AND(F353&lt;G353,F353&lt;H353),"市",IF(G353&lt;H353,"町","村")))</f>
        <v>区</v>
      </c>
      <c r="E353" s="8">
        <f>IF(COUNTIF($L353,"*区*"),FIND("区",$L353,2),100)</f>
        <v>2</v>
      </c>
      <c r="F353" s="8">
        <f>IF(COUNTIF($L353,"*市*"),FIND("市",$L353,2),100)</f>
        <v>100</v>
      </c>
      <c r="G353" s="8">
        <f>IF(COUNTIF($L353,"*町田市*"),100,IF(COUNTIF(L353,"*町*"),FIND("町",$L353),100))</f>
        <v>100</v>
      </c>
      <c r="H353" s="8">
        <f>IF(COUNTIF($L353,"*東村山*"),100,IF(COUNTIF(L353,"*武蔵村山*"),100,IF(COUNTIF(L353,"*羽村市*"),100,IF(COUNTIF(L353,"*村*"),FIND("村",$L353,2),100))))</f>
        <v>100</v>
      </c>
      <c r="I353" s="37" t="s">
        <v>2885</v>
      </c>
      <c r="J353" s="37" t="s">
        <v>2911</v>
      </c>
      <c r="K353" s="37" t="s">
        <v>522</v>
      </c>
      <c r="L353" s="37" t="s">
        <v>3035</v>
      </c>
      <c r="M353" s="37" t="s">
        <v>2912</v>
      </c>
      <c r="N353" s="37" t="s">
        <v>2</v>
      </c>
      <c r="O353" s="34">
        <v>47452</v>
      </c>
    </row>
    <row r="354" spans="1:15" x14ac:dyDescent="0.15">
      <c r="A354" s="3">
        <f t="shared" si="5"/>
        <v>353</v>
      </c>
      <c r="B354" s="7">
        <f>VLOOKUP(C354,区市町村番号!$B$3:$C$64,2,FALSE)</f>
        <v>17</v>
      </c>
      <c r="C354" s="8" t="str">
        <f>IF(D354="区",LEFT(L354,FIND("区",L354)),IF(D354="市",LEFT(L354,FIND("市",L354)),IF(D354="町",LEFT(L354,FIND("町",L354)),IF(D354="村",LEFT(L354,FIND("村",L354)),"エラー"))))</f>
        <v>北区</v>
      </c>
      <c r="D354" s="8" t="str">
        <f>IF(AND(E354&lt;F354,E354&lt;G354,E354&lt;H354),"区",IF(AND(F354&lt;G354,F354&lt;H354),"市",IF(G354&lt;H354,"町","村")))</f>
        <v>区</v>
      </c>
      <c r="E354" s="8">
        <f>IF(COUNTIF($L354,"*区*"),FIND("区",$L354,2),100)</f>
        <v>2</v>
      </c>
      <c r="F354" s="8">
        <f>IF(COUNTIF($L354,"*市*"),FIND("市",$L354,2),100)</f>
        <v>100</v>
      </c>
      <c r="G354" s="8">
        <f>IF(COUNTIF($L354,"*町田市*"),100,IF(COUNTIF(L354,"*町*"),FIND("町",$L354),100))</f>
        <v>100</v>
      </c>
      <c r="H354" s="8">
        <f>IF(COUNTIF($L354,"*東村山*"),100,IF(COUNTIF(L354,"*武蔵村山*"),100,IF(COUNTIF(L354,"*羽村市*"),100,IF(COUNTIF(L354,"*村*"),FIND("村",$L354,2),100))))</f>
        <v>100</v>
      </c>
      <c r="I354" s="37" t="s">
        <v>1462</v>
      </c>
      <c r="J354" s="37" t="s">
        <v>1817</v>
      </c>
      <c r="K354" s="37" t="s">
        <v>486</v>
      </c>
      <c r="L354" s="37" t="s">
        <v>2208</v>
      </c>
      <c r="M354" s="37" t="s">
        <v>2563</v>
      </c>
      <c r="N354" s="37" t="s">
        <v>28</v>
      </c>
      <c r="O354" s="34">
        <v>46691</v>
      </c>
    </row>
    <row r="355" spans="1:15" x14ac:dyDescent="0.15">
      <c r="A355" s="3">
        <f t="shared" si="5"/>
        <v>354</v>
      </c>
      <c r="B355" s="7">
        <f>VLOOKUP(C355,区市町村番号!$B$3:$C$64,2,FALSE)</f>
        <v>17</v>
      </c>
      <c r="C355" s="8" t="str">
        <f>IF(D355="区",LEFT(L355,FIND("区",L355)),IF(D355="市",LEFT(L355,FIND("市",L355)),IF(D355="町",LEFT(L355,FIND("町",L355)),IF(D355="村",LEFT(L355,FIND("村",L355)),"エラー"))))</f>
        <v>北区</v>
      </c>
      <c r="D355" s="8" t="str">
        <f>IF(AND(E355&lt;F355,E355&lt;G355,E355&lt;H355),"区",IF(AND(F355&lt;G355,F355&lt;H355),"市",IF(G355&lt;H355,"町","村")))</f>
        <v>区</v>
      </c>
      <c r="E355" s="8">
        <f>IF(COUNTIF($L355,"*区*"),FIND("区",$L355,2),100)</f>
        <v>2</v>
      </c>
      <c r="F355" s="8">
        <f>IF(COUNTIF($L355,"*市*"),FIND("市",$L355,2),100)</f>
        <v>100</v>
      </c>
      <c r="G355" s="8">
        <f>IF(COUNTIF($L355,"*町田市*"),100,IF(COUNTIF(L355,"*町*"),FIND("町",$L355),100))</f>
        <v>100</v>
      </c>
      <c r="H355" s="8">
        <f>IF(COUNTIF($L355,"*東村山*"),100,IF(COUNTIF(L355,"*武蔵村山*"),100,IF(COUNTIF(L355,"*羽村市*"),100,IF(COUNTIF(L355,"*村*"),FIND("村",$L355,2),100))))</f>
        <v>100</v>
      </c>
      <c r="I355" s="37" t="s">
        <v>1232</v>
      </c>
      <c r="J355" s="37" t="s">
        <v>1701</v>
      </c>
      <c r="K355" s="37" t="s">
        <v>523</v>
      </c>
      <c r="L355" s="37" t="s">
        <v>2088</v>
      </c>
      <c r="M355" s="37" t="s">
        <v>2455</v>
      </c>
      <c r="N355" s="37" t="s">
        <v>3</v>
      </c>
      <c r="O355" s="34">
        <v>46142</v>
      </c>
    </row>
    <row r="356" spans="1:15" ht="27" x14ac:dyDescent="0.15">
      <c r="A356" s="3">
        <f t="shared" si="5"/>
        <v>355</v>
      </c>
      <c r="B356" s="7">
        <f>VLOOKUP(C356,区市町村番号!$B$3:$C$64,2,FALSE)</f>
        <v>17</v>
      </c>
      <c r="C356" s="8" t="str">
        <f>IF(D356="区",LEFT(L356,FIND("区",L356)),IF(D356="市",LEFT(L356,FIND("市",L356)),IF(D356="町",LEFT(L356,FIND("町",L356)),IF(D356="村",LEFT(L356,FIND("村",L356)),"エラー"))))</f>
        <v>北区</v>
      </c>
      <c r="D356" s="8" t="str">
        <f>IF(AND(E356&lt;F356,E356&lt;G356,E356&lt;H356),"区",IF(AND(F356&lt;G356,F356&lt;H356),"市",IF(G356&lt;H356,"町","村")))</f>
        <v>区</v>
      </c>
      <c r="E356" s="8">
        <f>IF(COUNTIF($L356,"*区*"),FIND("区",$L356,2),100)</f>
        <v>2</v>
      </c>
      <c r="F356" s="8">
        <f>IF(COUNTIF($L356,"*市*"),FIND("市",$L356,2),100)</f>
        <v>100</v>
      </c>
      <c r="G356" s="8">
        <f>IF(COUNTIF($L356,"*町田市*"),100,IF(COUNTIF(L356,"*町*"),FIND("町",$L356),100))</f>
        <v>100</v>
      </c>
      <c r="H356" s="8">
        <f>IF(COUNTIF($L356,"*東村山*"),100,IF(COUNTIF(L356,"*武蔵村山*"),100,IF(COUNTIF(L356,"*羽村市*"),100,IF(COUNTIF(L356,"*村*"),FIND("村",$L356,2),100))))</f>
        <v>100</v>
      </c>
      <c r="I356" s="37" t="s">
        <v>2956</v>
      </c>
      <c r="J356" s="37" t="s">
        <v>2992</v>
      </c>
      <c r="K356" s="37" t="s">
        <v>607</v>
      </c>
      <c r="L356" s="37" t="s">
        <v>2993</v>
      </c>
      <c r="M356" s="37" t="s">
        <v>2994</v>
      </c>
      <c r="N356" s="37" t="s">
        <v>2995</v>
      </c>
      <c r="O356" s="34">
        <v>47208</v>
      </c>
    </row>
    <row r="357" spans="1:15" x14ac:dyDescent="0.15">
      <c r="A357" s="3">
        <f t="shared" si="5"/>
        <v>356</v>
      </c>
      <c r="B357" s="7">
        <f>VLOOKUP(C357,区市町村番号!$B$3:$C$64,2,FALSE)</f>
        <v>17</v>
      </c>
      <c r="C357" s="8" t="str">
        <f>IF(D357="区",LEFT(L357,FIND("区",L357)),IF(D357="市",LEFT(L357,FIND("市",L357)),IF(D357="町",LEFT(L357,FIND("町",L357)),IF(D357="村",LEFT(L357,FIND("村",L357)),"エラー"))))</f>
        <v>北区</v>
      </c>
      <c r="D357" s="8" t="str">
        <f>IF(AND(E357&lt;F357,E357&lt;G357,E357&lt;H357),"区",IF(AND(F357&lt;G357,F357&lt;H357),"市",IF(G357&lt;H357,"町","村")))</f>
        <v>区</v>
      </c>
      <c r="E357" s="8">
        <f>IF(COUNTIF($L357,"*区*"),FIND("区",$L357,2),100)</f>
        <v>2</v>
      </c>
      <c r="F357" s="8">
        <f>IF(COUNTIF($L357,"*市*"),FIND("市",$L357,2),100)</f>
        <v>100</v>
      </c>
      <c r="G357" s="8">
        <f>IF(COUNTIF($L357,"*町田市*"),100,IF(COUNTIF(L357,"*町*"),FIND("町",$L357),100))</f>
        <v>100</v>
      </c>
      <c r="H357" s="8">
        <f>IF(COUNTIF($L357,"*東村山*"),100,IF(COUNTIF(L357,"*武蔵村山*"),100,IF(COUNTIF(L357,"*羽村市*"),100,IF(COUNTIF(L357,"*村*"),FIND("村",$L357,2),100))))</f>
        <v>100</v>
      </c>
      <c r="I357" s="36" t="s">
        <v>2791</v>
      </c>
      <c r="J357" s="36" t="s">
        <v>264</v>
      </c>
      <c r="K357" s="36" t="s">
        <v>521</v>
      </c>
      <c r="L357" s="36" t="s">
        <v>322</v>
      </c>
      <c r="M357" s="36" t="s">
        <v>110</v>
      </c>
      <c r="N357" s="36" t="s">
        <v>3</v>
      </c>
      <c r="O357" s="34">
        <v>46965</v>
      </c>
    </row>
    <row r="358" spans="1:15" x14ac:dyDescent="0.15">
      <c r="A358" s="3">
        <f t="shared" si="5"/>
        <v>357</v>
      </c>
      <c r="B358" s="7">
        <f>VLOOKUP(C358,区市町村番号!$B$3:$C$64,2,FALSE)</f>
        <v>17</v>
      </c>
      <c r="C358" s="8" t="str">
        <f>IF(D358="区",LEFT(L358,FIND("区",L358)),IF(D358="市",LEFT(L358,FIND("市",L358)),IF(D358="町",LEFT(L358,FIND("町",L358)),IF(D358="村",LEFT(L358,FIND("村",L358)),"エラー"))))</f>
        <v>北区</v>
      </c>
      <c r="D358" s="8" t="str">
        <f>IF(AND(E358&lt;F358,E358&lt;G358,E358&lt;H358),"区",IF(AND(F358&lt;G358,F358&lt;H358),"市",IF(G358&lt;H358,"町","村")))</f>
        <v>区</v>
      </c>
      <c r="E358" s="8">
        <f>IF(COUNTIF($L358,"*区*"),FIND("区",$L358,2),100)</f>
        <v>2</v>
      </c>
      <c r="F358" s="8">
        <f>IF(COUNTIF($L358,"*市*"),FIND("市",$L358,2),100)</f>
        <v>100</v>
      </c>
      <c r="G358" s="8">
        <f>IF(COUNTIF($L358,"*町田市*"),100,IF(COUNTIF(L358,"*町*"),FIND("町",$L358),100))</f>
        <v>100</v>
      </c>
      <c r="H358" s="8">
        <f>IF(COUNTIF($L358,"*東村山*"),100,IF(COUNTIF(L358,"*武蔵村山*"),100,IF(COUNTIF(L358,"*羽村市*"),100,IF(COUNTIF(L358,"*村*"),FIND("村",$L358,2),100))))</f>
        <v>100</v>
      </c>
      <c r="I358" s="37" t="s">
        <v>2790</v>
      </c>
      <c r="J358" s="37" t="s">
        <v>264</v>
      </c>
      <c r="K358" s="37" t="s">
        <v>521</v>
      </c>
      <c r="L358" s="37" t="s">
        <v>322</v>
      </c>
      <c r="M358" s="37" t="s">
        <v>110</v>
      </c>
      <c r="N358" s="37" t="s">
        <v>3</v>
      </c>
      <c r="O358" s="34">
        <v>46965</v>
      </c>
    </row>
    <row r="359" spans="1:15" x14ac:dyDescent="0.15">
      <c r="A359" s="3">
        <f t="shared" si="5"/>
        <v>358</v>
      </c>
      <c r="B359" s="7">
        <f>VLOOKUP(C359,区市町村番号!$B$3:$C$64,2,FALSE)</f>
        <v>17</v>
      </c>
      <c r="C359" s="8" t="str">
        <f>IF(D359="区",LEFT(L359,FIND("区",L359)),IF(D359="市",LEFT(L359,FIND("市",L359)),IF(D359="町",LEFT(L359,FIND("町",L359)),IF(D359="村",LEFT(L359,FIND("村",L359)),"エラー"))))</f>
        <v>北区</v>
      </c>
      <c r="D359" s="8" t="str">
        <f>IF(AND(E359&lt;F359,E359&lt;G359,E359&lt;H359),"区",IF(AND(F359&lt;G359,F359&lt;H359),"市",IF(G359&lt;H359,"町","村")))</f>
        <v>区</v>
      </c>
      <c r="E359" s="8">
        <f>IF(COUNTIF($L359,"*区*"),FIND("区",$L359,2),100)</f>
        <v>2</v>
      </c>
      <c r="F359" s="8">
        <f>IF(COUNTIF($L359,"*市*"),FIND("市",$L359,2),100)</f>
        <v>100</v>
      </c>
      <c r="G359" s="8">
        <f>IF(COUNTIF($L359,"*町田市*"),100,IF(COUNTIF(L359,"*町*"),FIND("町",$L359),100))</f>
        <v>100</v>
      </c>
      <c r="H359" s="8">
        <f>IF(COUNTIF($L359,"*東村山*"),100,IF(COUNTIF(L359,"*武蔵村山*"),100,IF(COUNTIF(L359,"*羽村市*"),100,IF(COUNTIF(L359,"*村*"),FIND("村",$L359,2),100))))</f>
        <v>100</v>
      </c>
      <c r="I359" s="37" t="s">
        <v>1286</v>
      </c>
      <c r="J359" s="37" t="s">
        <v>264</v>
      </c>
      <c r="K359" s="37" t="s">
        <v>521</v>
      </c>
      <c r="L359" s="37" t="s">
        <v>322</v>
      </c>
      <c r="M359" s="37" t="s">
        <v>110</v>
      </c>
      <c r="N359" s="37" t="s">
        <v>40</v>
      </c>
      <c r="O359" s="34">
        <v>46507</v>
      </c>
    </row>
    <row r="360" spans="1:15" x14ac:dyDescent="0.15">
      <c r="A360" s="3">
        <f t="shared" si="5"/>
        <v>359</v>
      </c>
      <c r="B360" s="7">
        <f>VLOOKUP(C360,区市町村番号!$B$3:$C$64,2,FALSE)</f>
        <v>17</v>
      </c>
      <c r="C360" s="8" t="str">
        <f>IF(D360="区",LEFT(L360,FIND("区",L360)),IF(D360="市",LEFT(L360,FIND("市",L360)),IF(D360="町",LEFT(L360,FIND("町",L360)),IF(D360="村",LEFT(L360,FIND("村",L360)),"エラー"))))</f>
        <v>北区</v>
      </c>
      <c r="D360" s="8" t="str">
        <f>IF(AND(E360&lt;F360,E360&lt;G360,E360&lt;H360),"区",IF(AND(F360&lt;G360,F360&lt;H360),"市",IF(G360&lt;H360,"町","村")))</f>
        <v>区</v>
      </c>
      <c r="E360" s="8">
        <f>IF(COUNTIF($L360,"*区*"),FIND("区",$L360,2),100)</f>
        <v>2</v>
      </c>
      <c r="F360" s="8">
        <f>IF(COUNTIF($L360,"*市*"),FIND("市",$L360,2),100)</f>
        <v>100</v>
      </c>
      <c r="G360" s="8">
        <f>IF(COUNTIF($L360,"*町田市*"),100,IF(COUNTIF(L360,"*町*"),FIND("町",$L360),100))</f>
        <v>100</v>
      </c>
      <c r="H360" s="8">
        <f>IF(COUNTIF($L360,"*東村山*"),100,IF(COUNTIF(L360,"*武蔵村山*"),100,IF(COUNTIF(L360,"*羽村市*"),100,IF(COUNTIF(L360,"*村*"),FIND("村",$L360,2),100))))</f>
        <v>100</v>
      </c>
      <c r="I360" s="37" t="s">
        <v>2792</v>
      </c>
      <c r="J360" s="37" t="s">
        <v>264</v>
      </c>
      <c r="K360" s="37" t="s">
        <v>521</v>
      </c>
      <c r="L360" s="37" t="s">
        <v>322</v>
      </c>
      <c r="M360" s="37" t="s">
        <v>110</v>
      </c>
      <c r="N360" s="37"/>
      <c r="O360" s="34">
        <v>46965</v>
      </c>
    </row>
    <row r="361" spans="1:15" x14ac:dyDescent="0.15">
      <c r="A361" s="3">
        <f t="shared" si="5"/>
        <v>360</v>
      </c>
      <c r="B361" s="7">
        <f>VLOOKUP(C361,区市町村番号!$B$3:$C$64,2,FALSE)</f>
        <v>17</v>
      </c>
      <c r="C361" s="8" t="str">
        <f>IF(D361="区",LEFT(L361,FIND("区",L361)),IF(D361="市",LEFT(L361,FIND("市",L361)),IF(D361="町",LEFT(L361,FIND("町",L361)),IF(D361="村",LEFT(L361,FIND("村",L361)),"エラー"))))</f>
        <v>北区</v>
      </c>
      <c r="D361" s="8" t="str">
        <f>IF(AND(E361&lt;F361,E361&lt;G361,E361&lt;H361),"区",IF(AND(F361&lt;G361,F361&lt;H361),"市",IF(G361&lt;H361,"町","村")))</f>
        <v>区</v>
      </c>
      <c r="E361" s="8">
        <f>IF(COUNTIF($L361,"*区*"),FIND("区",$L361,2),100)</f>
        <v>2</v>
      </c>
      <c r="F361" s="8">
        <f>IF(COUNTIF($L361,"*市*"),FIND("市",$L361,2),100)</f>
        <v>100</v>
      </c>
      <c r="G361" s="8">
        <f>IF(COUNTIF($L361,"*町田市*"),100,IF(COUNTIF(L361,"*町*"),FIND("町",$L361),100))</f>
        <v>100</v>
      </c>
      <c r="H361" s="8">
        <f>IF(COUNTIF($L361,"*東村山*"),100,IF(COUNTIF(L361,"*武蔵村山*"),100,IF(COUNTIF(L361,"*羽村市*"),100,IF(COUNTIF(L361,"*村*"),FIND("村",$L361,2),100))))</f>
        <v>100</v>
      </c>
      <c r="I361" s="37" t="s">
        <v>934</v>
      </c>
      <c r="J361" s="37" t="s">
        <v>264</v>
      </c>
      <c r="K361" s="37" t="s">
        <v>521</v>
      </c>
      <c r="L361" s="37" t="s">
        <v>322</v>
      </c>
      <c r="M361" s="37" t="s">
        <v>110</v>
      </c>
      <c r="N361" s="37" t="s">
        <v>40</v>
      </c>
      <c r="O361" s="34">
        <v>47542</v>
      </c>
    </row>
    <row r="362" spans="1:15" ht="27" x14ac:dyDescent="0.15">
      <c r="A362" s="3">
        <f t="shared" si="5"/>
        <v>361</v>
      </c>
      <c r="B362" s="7">
        <f>VLOOKUP(C362,区市町村番号!$B$3:$C$64,2,FALSE)</f>
        <v>17</v>
      </c>
      <c r="C362" s="8" t="str">
        <f>IF(D362="区",LEFT(L362,FIND("区",L362)),IF(D362="市",LEFT(L362,FIND("市",L362)),IF(D362="町",LEFT(L362,FIND("町",L362)),IF(D362="村",LEFT(L362,FIND("村",L362)),"エラー"))))</f>
        <v>北区</v>
      </c>
      <c r="D362" s="8" t="str">
        <f>IF(AND(E362&lt;F362,E362&lt;G362,E362&lt;H362),"区",IF(AND(F362&lt;G362,F362&lt;H362),"市",IF(G362&lt;H362,"町","村")))</f>
        <v>区</v>
      </c>
      <c r="E362" s="8">
        <f>IF(COUNTIF($L362,"*区*"),FIND("区",$L362,2),100)</f>
        <v>2</v>
      </c>
      <c r="F362" s="8">
        <f>IF(COUNTIF($L362,"*市*"),FIND("市",$L362,2),100)</f>
        <v>100</v>
      </c>
      <c r="G362" s="8">
        <f>IF(COUNTIF($L362,"*町田市*"),100,IF(COUNTIF(L362,"*町*"),FIND("町",$L362),100))</f>
        <v>100</v>
      </c>
      <c r="H362" s="8">
        <f>IF(COUNTIF($L362,"*東村山*"),100,IF(COUNTIF(L362,"*武蔵村山*"),100,IF(COUNTIF(L362,"*羽村市*"),100,IF(COUNTIF(L362,"*村*"),FIND("村",$L362,2),100))))</f>
        <v>100</v>
      </c>
      <c r="I362" s="37" t="s">
        <v>2780</v>
      </c>
      <c r="J362" s="37" t="s">
        <v>2826</v>
      </c>
      <c r="K362" s="37" t="s">
        <v>379</v>
      </c>
      <c r="L362" s="37" t="s">
        <v>2827</v>
      </c>
      <c r="M362" s="37" t="s">
        <v>2828</v>
      </c>
      <c r="N362" s="37" t="s">
        <v>2578</v>
      </c>
      <c r="O362" s="34">
        <v>46904</v>
      </c>
    </row>
    <row r="363" spans="1:15" x14ac:dyDescent="0.15">
      <c r="A363" s="3">
        <f t="shared" si="5"/>
        <v>362</v>
      </c>
      <c r="B363" s="7">
        <f>VLOOKUP(C363,区市町村番号!$B$3:$C$64,2,FALSE)</f>
        <v>18</v>
      </c>
      <c r="C363" s="8" t="str">
        <f>IF(D363="区",LEFT(L363,FIND("区",L363)),IF(D363="市",LEFT(L363,FIND("市",L363)),IF(D363="町",LEFT(L363,FIND("町",L363)),IF(D363="村",LEFT(L363,FIND("村",L363)),"エラー"))))</f>
        <v>荒川区</v>
      </c>
      <c r="D363" s="8" t="str">
        <f>IF(AND(E363&lt;F363,E363&lt;G363,E363&lt;H363),"区",IF(AND(F363&lt;G363,F363&lt;H363),"市",IF(G363&lt;H363,"町","村")))</f>
        <v>区</v>
      </c>
      <c r="E363" s="8">
        <f>IF(COUNTIF($L363,"*区*"),FIND("区",$L363,2),100)</f>
        <v>3</v>
      </c>
      <c r="F363" s="8">
        <f>IF(COUNTIF($L363,"*市*"),FIND("市",$L363,2),100)</f>
        <v>100</v>
      </c>
      <c r="G363" s="8">
        <f>IF(COUNTIF($L363,"*町田市*"),100,IF(COUNTIF(L363,"*町*"),FIND("町",$L363),100))</f>
        <v>100</v>
      </c>
      <c r="H363" s="8">
        <f>IF(COUNTIF($L363,"*東村山*"),100,IF(COUNTIF(L363,"*武蔵村山*"),100,IF(COUNTIF(L363,"*羽村市*"),100,IF(COUNTIF(L363,"*村*"),FIND("村",$L363,2),100))))</f>
        <v>100</v>
      </c>
      <c r="I363" s="37" t="s">
        <v>1458</v>
      </c>
      <c r="J363" s="37" t="s">
        <v>2687</v>
      </c>
      <c r="K363" s="37" t="s">
        <v>385</v>
      </c>
      <c r="L363" s="37" t="s">
        <v>2688</v>
      </c>
      <c r="M363" s="37" t="s">
        <v>2689</v>
      </c>
      <c r="N363" s="37" t="s">
        <v>17</v>
      </c>
      <c r="O363" s="34">
        <v>46599</v>
      </c>
    </row>
    <row r="364" spans="1:15" ht="27" x14ac:dyDescent="0.15">
      <c r="A364" s="3">
        <f t="shared" si="5"/>
        <v>363</v>
      </c>
      <c r="B364" s="7">
        <f>VLOOKUP(C364,区市町村番号!$B$3:$C$64,2,FALSE)</f>
        <v>18</v>
      </c>
      <c r="C364" s="8" t="str">
        <f>IF(D364="区",LEFT(L364,FIND("区",L364)),IF(D364="市",LEFT(L364,FIND("市",L364)),IF(D364="町",LEFT(L364,FIND("町",L364)),IF(D364="村",LEFT(L364,FIND("村",L364)),"エラー"))))</f>
        <v>荒川区</v>
      </c>
      <c r="D364" s="8" t="str">
        <f>IF(AND(E364&lt;F364,E364&lt;G364,E364&lt;H364),"区",IF(AND(F364&lt;G364,F364&lt;H364),"市",IF(G364&lt;H364,"町","村")))</f>
        <v>区</v>
      </c>
      <c r="E364" s="8">
        <f>IF(COUNTIF($L364,"*区*"),FIND("区",$L364,2),100)</f>
        <v>3</v>
      </c>
      <c r="F364" s="8">
        <f>IF(COUNTIF($L364,"*市*"),FIND("市",$L364,2),100)</f>
        <v>100</v>
      </c>
      <c r="G364" s="8">
        <f>IF(COUNTIF($L364,"*町田市*"),100,IF(COUNTIF(L364,"*町*"),FIND("町",$L364),100))</f>
        <v>100</v>
      </c>
      <c r="H364" s="8">
        <f>IF(COUNTIF($L364,"*東村山*"),100,IF(COUNTIF(L364,"*武蔵村山*"),100,IF(COUNTIF(L364,"*羽村市*"),100,IF(COUNTIF(L364,"*村*"),FIND("村",$L364,2),100))))</f>
        <v>100</v>
      </c>
      <c r="I364" s="37" t="s">
        <v>3110</v>
      </c>
      <c r="J364" s="37" t="s">
        <v>3217</v>
      </c>
      <c r="K364" s="37" t="s">
        <v>3218</v>
      </c>
      <c r="L364" s="37" t="s">
        <v>3219</v>
      </c>
      <c r="M364" s="37" t="s">
        <v>3220</v>
      </c>
      <c r="N364" s="37" t="s">
        <v>3221</v>
      </c>
      <c r="O364" s="34">
        <v>47452</v>
      </c>
    </row>
    <row r="365" spans="1:15" x14ac:dyDescent="0.15">
      <c r="A365" s="3">
        <f t="shared" si="5"/>
        <v>364</v>
      </c>
      <c r="B365" s="7">
        <f>VLOOKUP(C365,区市町村番号!$B$3:$C$64,2,FALSE)</f>
        <v>18</v>
      </c>
      <c r="C365" s="8" t="str">
        <f>IF(D365="区",LEFT(L365,FIND("区",L365)),IF(D365="市",LEFT(L365,FIND("市",L365)),IF(D365="町",LEFT(L365,FIND("町",L365)),IF(D365="村",LEFT(L365,FIND("村",L365)),"エラー"))))</f>
        <v>荒川区</v>
      </c>
      <c r="D365" s="8" t="str">
        <f>IF(AND(E365&lt;F365,E365&lt;G365,E365&lt;H365),"区",IF(AND(F365&lt;G365,F365&lt;H365),"市",IF(G365&lt;H365,"町","村")))</f>
        <v>区</v>
      </c>
      <c r="E365" s="8">
        <f>IF(COUNTIF($L365,"*区*"),FIND("区",$L365,2),100)</f>
        <v>3</v>
      </c>
      <c r="F365" s="8">
        <f>IF(COUNTIF($L365,"*市*"),FIND("市",$L365,2),100)</f>
        <v>100</v>
      </c>
      <c r="G365" s="8">
        <f>IF(COUNTIF($L365,"*町田市*"),100,IF(COUNTIF(L365,"*町*"),FIND("町",$L365),100))</f>
        <v>100</v>
      </c>
      <c r="H365" s="8">
        <f>IF(COUNTIF($L365,"*東村山*"),100,IF(COUNTIF(L365,"*武蔵村山*"),100,IF(COUNTIF(L365,"*羽村市*"),100,IF(COUNTIF(L365,"*村*"),FIND("村",$L365,2),100))))</f>
        <v>100</v>
      </c>
      <c r="I365" s="37" t="s">
        <v>1464</v>
      </c>
      <c r="J365" s="37" t="s">
        <v>227</v>
      </c>
      <c r="K365" s="37" t="s">
        <v>444</v>
      </c>
      <c r="L365" s="37" t="s">
        <v>290</v>
      </c>
      <c r="M365" s="37" t="s">
        <v>112</v>
      </c>
      <c r="N365" s="37" t="s">
        <v>348</v>
      </c>
      <c r="O365" s="34">
        <v>46721</v>
      </c>
    </row>
    <row r="366" spans="1:15" x14ac:dyDescent="0.15">
      <c r="A366" s="3">
        <f t="shared" si="5"/>
        <v>365</v>
      </c>
      <c r="B366" s="7">
        <f>VLOOKUP(C366,区市町村番号!$B$3:$C$64,2,FALSE)</f>
        <v>18</v>
      </c>
      <c r="C366" s="8" t="str">
        <f>IF(D366="区",LEFT(L366,FIND("区",L366)),IF(D366="市",LEFT(L366,FIND("市",L366)),IF(D366="町",LEFT(L366,FIND("町",L366)),IF(D366="村",LEFT(L366,FIND("村",L366)),"エラー"))))</f>
        <v>荒川区</v>
      </c>
      <c r="D366" s="8" t="str">
        <f>IF(AND(E366&lt;F366,E366&lt;G366,E366&lt;H366),"区",IF(AND(F366&lt;G366,F366&lt;H366),"市",IF(G366&lt;H366,"町","村")))</f>
        <v>区</v>
      </c>
      <c r="E366" s="8">
        <f>IF(COUNTIF($L366,"*区*"),FIND("区",$L366,2),100)</f>
        <v>3</v>
      </c>
      <c r="F366" s="8">
        <f>IF(COUNTIF($L366,"*市*"),FIND("市",$L366,2),100)</f>
        <v>100</v>
      </c>
      <c r="G366" s="8">
        <f>IF(COUNTIF($L366,"*町田市*"),100,IF(COUNTIF(L366,"*町*"),FIND("町",$L366),100))</f>
        <v>100</v>
      </c>
      <c r="H366" s="8">
        <f>IF(COUNTIF($L366,"*東村山*"),100,IF(COUNTIF(L366,"*武蔵村山*"),100,IF(COUNTIF(L366,"*羽村市*"),100,IF(COUNTIF(L366,"*村*"),FIND("村",$L366,2),100))))</f>
        <v>100</v>
      </c>
      <c r="I366" s="37" t="s">
        <v>2887</v>
      </c>
      <c r="J366" s="37" t="s">
        <v>3385</v>
      </c>
      <c r="K366" s="37" t="s">
        <v>3386</v>
      </c>
      <c r="L366" s="37" t="s">
        <v>3387</v>
      </c>
      <c r="M366" s="37" t="s">
        <v>3388</v>
      </c>
      <c r="N366" s="37" t="s">
        <v>3</v>
      </c>
      <c r="O366" s="34">
        <v>46812</v>
      </c>
    </row>
    <row r="367" spans="1:15" ht="27" x14ac:dyDescent="0.15">
      <c r="A367" s="3">
        <f t="shared" si="5"/>
        <v>366</v>
      </c>
      <c r="B367" s="7">
        <f>VLOOKUP(C367,区市町村番号!$B$3:$C$64,2,FALSE)</f>
        <v>18</v>
      </c>
      <c r="C367" s="8" t="str">
        <f>IF(D367="区",LEFT(L367,FIND("区",L367)),IF(D367="市",LEFT(L367,FIND("市",L367)),IF(D367="町",LEFT(L367,FIND("町",L367)),IF(D367="村",LEFT(L367,FIND("村",L367)),"エラー"))))</f>
        <v>荒川区</v>
      </c>
      <c r="D367" s="8" t="str">
        <f>IF(AND(E367&lt;F367,E367&lt;G367,E367&lt;H367),"区",IF(AND(F367&lt;G367,F367&lt;H367),"市",IF(G367&lt;H367,"町","村")))</f>
        <v>区</v>
      </c>
      <c r="E367" s="8">
        <f>IF(COUNTIF($L367,"*区*"),FIND("区",$L367,2),100)</f>
        <v>3</v>
      </c>
      <c r="F367" s="8">
        <f>IF(COUNTIF($L367,"*市*"),FIND("市",$L367,2),100)</f>
        <v>100</v>
      </c>
      <c r="G367" s="8">
        <f>IF(COUNTIF($L367,"*町田市*"),100,IF(COUNTIF(L367,"*町*"),FIND("町",$L367),100))</f>
        <v>100</v>
      </c>
      <c r="H367" s="8">
        <f>IF(COUNTIF($L367,"*東村山*"),100,IF(COUNTIF(L367,"*武蔵村山*"),100,IF(COUNTIF(L367,"*羽村市*"),100,IF(COUNTIF(L367,"*村*"),FIND("村",$L367,2),100))))</f>
        <v>100</v>
      </c>
      <c r="I367" s="37" t="s">
        <v>871</v>
      </c>
      <c r="J367" s="37" t="s">
        <v>1475</v>
      </c>
      <c r="K367" s="37" t="s">
        <v>444</v>
      </c>
      <c r="L367" s="37" t="s">
        <v>1870</v>
      </c>
      <c r="M367" s="37" t="s">
        <v>2218</v>
      </c>
      <c r="N367" s="37" t="s">
        <v>2566</v>
      </c>
      <c r="O367" s="34">
        <v>47514</v>
      </c>
    </row>
    <row r="368" spans="1:15" ht="27" x14ac:dyDescent="0.15">
      <c r="A368" s="3">
        <f t="shared" si="5"/>
        <v>367</v>
      </c>
      <c r="B368" s="7">
        <f>VLOOKUP(C368,区市町村番号!$B$3:$C$64,2,FALSE)</f>
        <v>18</v>
      </c>
      <c r="C368" s="8" t="str">
        <f>IF(D368="区",LEFT(L368,FIND("区",L368)),IF(D368="市",LEFT(L368,FIND("市",L368)),IF(D368="町",LEFT(L368,FIND("町",L368)),IF(D368="村",LEFT(L368,FIND("村",L368)),"エラー"))))</f>
        <v>荒川区</v>
      </c>
      <c r="D368" s="8" t="str">
        <f>IF(AND(E368&lt;F368,E368&lt;G368,E368&lt;H368),"区",IF(AND(F368&lt;G368,F368&lt;H368),"市",IF(G368&lt;H368,"町","村")))</f>
        <v>区</v>
      </c>
      <c r="E368" s="8">
        <f>IF(COUNTIF($L368,"*区*"),FIND("区",$L368,2),100)</f>
        <v>3</v>
      </c>
      <c r="F368" s="8">
        <f>IF(COUNTIF($L368,"*市*"),FIND("市",$L368,2),100)</f>
        <v>100</v>
      </c>
      <c r="G368" s="8">
        <f>IF(COUNTIF($L368,"*町田市*"),100,IF(COUNTIF(L368,"*町*"),FIND("町",$L368),100))</f>
        <v>100</v>
      </c>
      <c r="H368" s="8">
        <f>IF(COUNTIF($L368,"*東村山*"),100,IF(COUNTIF(L368,"*武蔵村山*"),100,IF(COUNTIF(L368,"*羽村市*"),100,IF(COUNTIF(L368,"*村*"),FIND("村",$L368,2),100))))</f>
        <v>100</v>
      </c>
      <c r="I368" s="37" t="s">
        <v>1355</v>
      </c>
      <c r="J368" s="37" t="s">
        <v>1769</v>
      </c>
      <c r="K368" s="37" t="s">
        <v>419</v>
      </c>
      <c r="L368" s="37" t="s">
        <v>3057</v>
      </c>
      <c r="M368" s="37" t="s">
        <v>2520</v>
      </c>
      <c r="N368" s="37" t="s">
        <v>2613</v>
      </c>
      <c r="O368" s="34">
        <v>47483</v>
      </c>
    </row>
    <row r="369" spans="1:15" x14ac:dyDescent="0.15">
      <c r="A369" s="3">
        <f t="shared" si="5"/>
        <v>368</v>
      </c>
      <c r="B369" s="7">
        <f>VLOOKUP(C369,区市町村番号!$B$3:$C$64,2,FALSE)</f>
        <v>18</v>
      </c>
      <c r="C369" s="8" t="str">
        <f>IF(D369="区",LEFT(L369,FIND("区",L369)),IF(D369="市",LEFT(L369,FIND("市",L369)),IF(D369="町",LEFT(L369,FIND("町",L369)),IF(D369="村",LEFT(L369,FIND("村",L369)),"エラー"))))</f>
        <v>荒川区</v>
      </c>
      <c r="D369" s="8" t="str">
        <f>IF(AND(E369&lt;F369,E369&lt;G369,E369&lt;H369),"区",IF(AND(F369&lt;G369,F369&lt;H369),"市",IF(G369&lt;H369,"町","村")))</f>
        <v>区</v>
      </c>
      <c r="E369" s="8">
        <f>IF(COUNTIF($L369,"*区*"),FIND("区",$L369,2),100)</f>
        <v>3</v>
      </c>
      <c r="F369" s="8">
        <f>IF(COUNTIF($L369,"*市*"),FIND("市",$L369,2),100)</f>
        <v>100</v>
      </c>
      <c r="G369" s="8">
        <f>IF(COUNTIF($L369,"*町田市*"),100,IF(COUNTIF(L369,"*町*"),FIND("町",$L369),100))</f>
        <v>100</v>
      </c>
      <c r="H369" s="8">
        <f>IF(COUNTIF($L369,"*東村山*"),100,IF(COUNTIF(L369,"*武蔵村山*"),100,IF(COUNTIF(L369,"*羽村市*"),100,IF(COUNTIF(L369,"*村*"),FIND("村",$L369,2),100))))</f>
        <v>100</v>
      </c>
      <c r="I369" s="37" t="s">
        <v>1250</v>
      </c>
      <c r="J369" s="37" t="s">
        <v>1714</v>
      </c>
      <c r="K369" s="37" t="s">
        <v>418</v>
      </c>
      <c r="L369" s="37" t="s">
        <v>2100</v>
      </c>
      <c r="M369" s="37" t="s">
        <v>2467</v>
      </c>
      <c r="N369" s="37" t="s">
        <v>1</v>
      </c>
      <c r="O369" s="34">
        <v>46265</v>
      </c>
    </row>
    <row r="370" spans="1:15" ht="27" x14ac:dyDescent="0.15">
      <c r="A370" s="3">
        <f t="shared" si="5"/>
        <v>369</v>
      </c>
      <c r="B370" s="7">
        <f>VLOOKUP(C370,区市町村番号!$B$3:$C$64,2,FALSE)</f>
        <v>18</v>
      </c>
      <c r="C370" s="8" t="str">
        <f>IF(D370="区",LEFT(L370,FIND("区",L370)),IF(D370="市",LEFT(L370,FIND("市",L370)),IF(D370="町",LEFT(L370,FIND("町",L370)),IF(D370="村",LEFT(L370,FIND("村",L370)),"エラー"))))</f>
        <v>荒川区</v>
      </c>
      <c r="D370" s="8" t="str">
        <f>IF(AND(E370&lt;F370,E370&lt;G370,E370&lt;H370),"区",IF(AND(F370&lt;G370,F370&lt;H370),"市",IF(G370&lt;H370,"町","村")))</f>
        <v>区</v>
      </c>
      <c r="E370" s="8">
        <f>IF(COUNTIF($L370,"*区*"),FIND("区",$L370,2),100)</f>
        <v>3</v>
      </c>
      <c r="F370" s="8">
        <f>IF(COUNTIF($L370,"*市*"),FIND("市",$L370,2),100)</f>
        <v>100</v>
      </c>
      <c r="G370" s="8">
        <f>IF(COUNTIF($L370,"*町田市*"),100,IF(COUNTIF(L370,"*町*"),FIND("町",$L370),100))</f>
        <v>100</v>
      </c>
      <c r="H370" s="8">
        <f>IF(COUNTIF($L370,"*東村山*"),100,IF(COUNTIF(L370,"*武蔵村山*"),100,IF(COUNTIF(L370,"*羽村市*"),100,IF(COUNTIF(L370,"*村*"),FIND("村",$L370,2),100))))</f>
        <v>100</v>
      </c>
      <c r="I370" s="37" t="s">
        <v>2800</v>
      </c>
      <c r="J370" s="37" t="s">
        <v>2852</v>
      </c>
      <c r="K370" s="37" t="s">
        <v>418</v>
      </c>
      <c r="L370" s="37" t="s">
        <v>2853</v>
      </c>
      <c r="M370" s="37" t="s">
        <v>2854</v>
      </c>
      <c r="N370" s="37" t="s">
        <v>2855</v>
      </c>
      <c r="O370" s="34">
        <v>47057</v>
      </c>
    </row>
    <row r="371" spans="1:15" x14ac:dyDescent="0.15">
      <c r="A371" s="3">
        <f t="shared" si="5"/>
        <v>370</v>
      </c>
      <c r="B371" s="7">
        <f>VLOOKUP(C371,区市町村番号!$B$3:$C$64,2,FALSE)</f>
        <v>18</v>
      </c>
      <c r="C371" s="8" t="str">
        <f>IF(D371="区",LEFT(L371,FIND("区",L371)),IF(D371="市",LEFT(L371,FIND("市",L371)),IF(D371="町",LEFT(L371,FIND("町",L371)),IF(D371="村",LEFT(L371,FIND("村",L371)),"エラー"))))</f>
        <v>荒川区</v>
      </c>
      <c r="D371" s="8" t="str">
        <f>IF(AND(E371&lt;F371,E371&lt;G371,E371&lt;H371),"区",IF(AND(F371&lt;G371,F371&lt;H371),"市",IF(G371&lt;H371,"町","村")))</f>
        <v>区</v>
      </c>
      <c r="E371" s="8">
        <f>IF(COUNTIF($L371,"*区*"),FIND("区",$L371,2),100)</f>
        <v>3</v>
      </c>
      <c r="F371" s="8">
        <f>IF(COUNTIF($L371,"*市*"),FIND("市",$L371,2),100)</f>
        <v>100</v>
      </c>
      <c r="G371" s="8">
        <f>IF(COUNTIF($L371,"*町田市*"),100,IF(COUNTIF(L371,"*町*"),FIND("町",$L371),100))</f>
        <v>100</v>
      </c>
      <c r="H371" s="8">
        <f>IF(COUNTIF($L371,"*東村山*"),100,IF(COUNTIF(L371,"*武蔵村山*"),100,IF(COUNTIF(L371,"*羽村市*"),100,IF(COUNTIF(L371,"*村*"),FIND("村",$L371,2),100))))</f>
        <v>100</v>
      </c>
      <c r="I371" s="37" t="s">
        <v>1468</v>
      </c>
      <c r="J371" s="37" t="s">
        <v>1819</v>
      </c>
      <c r="K371" s="37" t="s">
        <v>419</v>
      </c>
      <c r="L371" s="37" t="s">
        <v>2210</v>
      </c>
      <c r="M371" s="37" t="s">
        <v>2565</v>
      </c>
      <c r="N371" s="37" t="s">
        <v>3</v>
      </c>
      <c r="O371" s="34">
        <v>46783</v>
      </c>
    </row>
    <row r="372" spans="1:15" x14ac:dyDescent="0.15">
      <c r="A372" s="3">
        <f t="shared" si="5"/>
        <v>371</v>
      </c>
      <c r="B372" s="7">
        <f>VLOOKUP(C372,区市町村番号!$B$3:$C$64,2,FALSE)</f>
        <v>18</v>
      </c>
      <c r="C372" s="8" t="str">
        <f>IF(D372="区",LEFT(L372,FIND("区",L372)),IF(D372="市",LEFT(L372,FIND("市",L372)),IF(D372="町",LEFT(L372,FIND("町",L372)),IF(D372="村",LEFT(L372,FIND("村",L372)),"エラー"))))</f>
        <v>荒川区</v>
      </c>
      <c r="D372" s="8" t="str">
        <f>IF(AND(E372&lt;F372,E372&lt;G372,E372&lt;H372),"区",IF(AND(F372&lt;G372,F372&lt;H372),"市",IF(G372&lt;H372,"町","村")))</f>
        <v>区</v>
      </c>
      <c r="E372" s="8">
        <f>IF(COUNTIF($L372,"*区*"),FIND("区",$L372,2),100)</f>
        <v>3</v>
      </c>
      <c r="F372" s="8">
        <f>IF(COUNTIF($L372,"*市*"),FIND("市",$L372,2),100)</f>
        <v>100</v>
      </c>
      <c r="G372" s="8">
        <f>IF(COUNTIF($L372,"*町田市*"),100,IF(COUNTIF(L372,"*町*"),FIND("町",$L372),100))</f>
        <v>100</v>
      </c>
      <c r="H372" s="8">
        <f>IF(COUNTIF($L372,"*東村山*"),100,IF(COUNTIF(L372,"*武蔵村山*"),100,IF(COUNTIF(L372,"*羽村市*"),100,IF(COUNTIF(L372,"*村*"),FIND("村",$L372,2),100))))</f>
        <v>100</v>
      </c>
      <c r="I372" s="37" t="s">
        <v>1170</v>
      </c>
      <c r="J372" s="37" t="s">
        <v>1660</v>
      </c>
      <c r="K372" s="37" t="s">
        <v>487</v>
      </c>
      <c r="L372" s="37" t="s">
        <v>2047</v>
      </c>
      <c r="M372" s="37" t="s">
        <v>2416</v>
      </c>
      <c r="N372" s="37" t="s">
        <v>3</v>
      </c>
      <c r="O372" s="34">
        <v>45900</v>
      </c>
    </row>
    <row r="373" spans="1:15" x14ac:dyDescent="0.15">
      <c r="A373" s="3">
        <f t="shared" si="5"/>
        <v>372</v>
      </c>
      <c r="B373" s="7">
        <f>VLOOKUP(C373,区市町村番号!$B$3:$C$64,2,FALSE)</f>
        <v>18</v>
      </c>
      <c r="C373" s="8" t="str">
        <f>IF(D373="区",LEFT(L373,FIND("区",L373)),IF(D373="市",LEFT(L373,FIND("市",L373)),IF(D373="町",LEFT(L373,FIND("町",L373)),IF(D373="村",LEFT(L373,FIND("村",L373)),"エラー"))))</f>
        <v>荒川区</v>
      </c>
      <c r="D373" s="8" t="str">
        <f>IF(AND(E373&lt;F373,E373&lt;G373,E373&lt;H373),"区",IF(AND(F373&lt;G373,F373&lt;H373),"市",IF(G373&lt;H373,"町","村")))</f>
        <v>区</v>
      </c>
      <c r="E373" s="8">
        <f>IF(COUNTIF($L373,"*区*"),FIND("区",$L373,2),100)</f>
        <v>3</v>
      </c>
      <c r="F373" s="8">
        <f>IF(COUNTIF($L373,"*市*"),FIND("市",$L373,2),100)</f>
        <v>100</v>
      </c>
      <c r="G373" s="8">
        <f>IF(COUNTIF($L373,"*町田市*"),100,IF(COUNTIF(L373,"*町*"),FIND("町",$L373),100))</f>
        <v>100</v>
      </c>
      <c r="H373" s="8">
        <f>IF(COUNTIF($L373,"*東村山*"),100,IF(COUNTIF(L373,"*武蔵村山*"),100,IF(COUNTIF(L373,"*羽村市*"),100,IF(COUNTIF(L373,"*村*"),FIND("村",$L373,2),100))))</f>
        <v>100</v>
      </c>
      <c r="I373" s="37" t="s">
        <v>989</v>
      </c>
      <c r="J373" s="37" t="s">
        <v>1544</v>
      </c>
      <c r="K373" s="37" t="s">
        <v>444</v>
      </c>
      <c r="L373" s="37" t="s">
        <v>1938</v>
      </c>
      <c r="M373" s="37" t="s">
        <v>2294</v>
      </c>
      <c r="N373" s="37" t="s">
        <v>3</v>
      </c>
      <c r="O373" s="34">
        <v>45930</v>
      </c>
    </row>
    <row r="374" spans="1:15" ht="27" x14ac:dyDescent="0.15">
      <c r="A374" s="3">
        <f t="shared" si="5"/>
        <v>373</v>
      </c>
      <c r="B374" s="7">
        <f>VLOOKUP(C374,区市町村番号!$B$3:$C$64,2,FALSE)</f>
        <v>19</v>
      </c>
      <c r="C374" s="8" t="str">
        <f>IF(D374="区",LEFT(L374,FIND("区",L374)),IF(D374="市",LEFT(L374,FIND("市",L374)),IF(D374="町",LEFT(L374,FIND("町",L374)),IF(D374="村",LEFT(L374,FIND("村",L374)),"エラー"))))</f>
        <v>板橋区</v>
      </c>
      <c r="D374" s="8" t="str">
        <f>IF(AND(E374&lt;F374,E374&lt;G374,E374&lt;H374),"区",IF(AND(F374&lt;G374,F374&lt;H374),"市",IF(G374&lt;H374,"町","村")))</f>
        <v>区</v>
      </c>
      <c r="E374" s="8">
        <f>IF(COUNTIF($L374,"*区*"),FIND("区",$L374,2),100)</f>
        <v>3</v>
      </c>
      <c r="F374" s="8">
        <f>IF(COUNTIF($L374,"*市*"),FIND("市",$L374,2),100)</f>
        <v>100</v>
      </c>
      <c r="G374" s="8">
        <f>IF(COUNTIF($L374,"*町田市*"),100,IF(COUNTIF(L374,"*町*"),FIND("町",$L374),100))</f>
        <v>6</v>
      </c>
      <c r="H374" s="8">
        <f>IF(COUNTIF($L374,"*東村山*"),100,IF(COUNTIF(L374,"*武蔵村山*"),100,IF(COUNTIF(L374,"*羽村市*"),100,IF(COUNTIF(L374,"*村*"),FIND("村",$L374,2),100))))</f>
        <v>100</v>
      </c>
      <c r="I374" s="37" t="s">
        <v>3092</v>
      </c>
      <c r="J374" s="37" t="s">
        <v>3441</v>
      </c>
      <c r="K374" s="37" t="s">
        <v>3442</v>
      </c>
      <c r="L374" s="37" t="s">
        <v>3443</v>
      </c>
      <c r="M374" s="37" t="s">
        <v>3444</v>
      </c>
      <c r="N374" s="37" t="s">
        <v>3445</v>
      </c>
      <c r="O374" s="34">
        <v>47452</v>
      </c>
    </row>
    <row r="375" spans="1:15" x14ac:dyDescent="0.15">
      <c r="A375" s="3">
        <f t="shared" si="5"/>
        <v>374</v>
      </c>
      <c r="B375" s="7">
        <f>VLOOKUP(C375,区市町村番号!$B$3:$C$64,2,FALSE)</f>
        <v>19</v>
      </c>
      <c r="C375" s="8" t="str">
        <f>IF(D375="区",LEFT(L375,FIND("区",L375)),IF(D375="市",LEFT(L375,FIND("市",L375)),IF(D375="町",LEFT(L375,FIND("町",L375)),IF(D375="村",LEFT(L375,FIND("村",L375)),"エラー"))))</f>
        <v>板橋区</v>
      </c>
      <c r="D375" s="8" t="str">
        <f>IF(AND(E375&lt;F375,E375&lt;G375,E375&lt;H375),"区",IF(AND(F375&lt;G375,F375&lt;H375),"市",IF(G375&lt;H375,"町","村")))</f>
        <v>区</v>
      </c>
      <c r="E375" s="8">
        <f>IF(COUNTIF($L375,"*区*"),FIND("区",$L375,2),100)</f>
        <v>3</v>
      </c>
      <c r="F375" s="8">
        <f>IF(COUNTIF($L375,"*市*"),FIND("市",$L375,2),100)</f>
        <v>100</v>
      </c>
      <c r="G375" s="8">
        <f>IF(COUNTIF($L375,"*町田市*"),100,IF(COUNTIF(L375,"*町*"),FIND("町",$L375),100))</f>
        <v>7</v>
      </c>
      <c r="H375" s="8">
        <f>IF(COUNTIF($L375,"*東村山*"),100,IF(COUNTIF(L375,"*武蔵村山*"),100,IF(COUNTIF(L375,"*羽村市*"),100,IF(COUNTIF(L375,"*村*"),FIND("村",$L375,2),100))))</f>
        <v>100</v>
      </c>
      <c r="I375" s="37" t="s">
        <v>1177</v>
      </c>
      <c r="J375" s="37" t="s">
        <v>1667</v>
      </c>
      <c r="K375" s="37" t="s">
        <v>524</v>
      </c>
      <c r="L375" s="37" t="s">
        <v>2054</v>
      </c>
      <c r="M375" s="37" t="s">
        <v>2423</v>
      </c>
      <c r="N375" s="37" t="s">
        <v>728</v>
      </c>
      <c r="O375" s="34">
        <v>45930</v>
      </c>
    </row>
    <row r="376" spans="1:15" x14ac:dyDescent="0.15">
      <c r="A376" s="3">
        <f t="shared" si="5"/>
        <v>375</v>
      </c>
      <c r="B376" s="7">
        <f>VLOOKUP(C376,区市町村番号!$B$3:$C$64,2,FALSE)</f>
        <v>19</v>
      </c>
      <c r="C376" s="8" t="str">
        <f>IF(D376="区",LEFT(L376,FIND("区",L376)),IF(D376="市",LEFT(L376,FIND("市",L376)),IF(D376="町",LEFT(L376,FIND("町",L376)),IF(D376="村",LEFT(L376,FIND("村",L376)),"エラー"))))</f>
        <v>板橋区</v>
      </c>
      <c r="D376" s="8" t="str">
        <f>IF(AND(E376&lt;F376,E376&lt;G376,E376&lt;H376),"区",IF(AND(F376&lt;G376,F376&lt;H376),"市",IF(G376&lt;H376,"町","村")))</f>
        <v>区</v>
      </c>
      <c r="E376" s="8">
        <f>IF(COUNTIF($L376,"*区*"),FIND("区",$L376,2),100)</f>
        <v>3</v>
      </c>
      <c r="F376" s="8">
        <f>IF(COUNTIF($L376,"*市*"),FIND("市",$L376,2),100)</f>
        <v>100</v>
      </c>
      <c r="G376" s="8">
        <f>IF(COUNTIF($L376,"*町田市*"),100,IF(COUNTIF(L376,"*町*"),FIND("町",$L376),100))</f>
        <v>100</v>
      </c>
      <c r="H376" s="8">
        <f>IF(COUNTIF($L376,"*東村山*"),100,IF(COUNTIF(L376,"*武蔵村山*"),100,IF(COUNTIF(L376,"*羽村市*"),100,IF(COUNTIF(L376,"*村*"),FIND("村",$L376,2),100))))</f>
        <v>100</v>
      </c>
      <c r="I376" s="37" t="s">
        <v>1270</v>
      </c>
      <c r="J376" s="37" t="s">
        <v>228</v>
      </c>
      <c r="K376" s="37" t="s">
        <v>549</v>
      </c>
      <c r="L376" s="37" t="s">
        <v>291</v>
      </c>
      <c r="M376" s="37" t="s">
        <v>113</v>
      </c>
      <c r="N376" s="37" t="s">
        <v>3</v>
      </c>
      <c r="O376" s="34">
        <v>46418</v>
      </c>
    </row>
    <row r="377" spans="1:15" x14ac:dyDescent="0.15">
      <c r="A377" s="3">
        <f t="shared" si="5"/>
        <v>376</v>
      </c>
      <c r="B377" s="7">
        <f>VLOOKUP(C377,区市町村番号!$B$3:$C$64,2,FALSE)</f>
        <v>19</v>
      </c>
      <c r="C377" s="8" t="str">
        <f>IF(D377="区",LEFT(L377,FIND("区",L377)),IF(D377="市",LEFT(L377,FIND("市",L377)),IF(D377="町",LEFT(L377,FIND("町",L377)),IF(D377="村",LEFT(L377,FIND("村",L377)),"エラー"))))</f>
        <v>板橋区</v>
      </c>
      <c r="D377" s="8" t="str">
        <f>IF(AND(E377&lt;F377,E377&lt;G377,E377&lt;H377),"区",IF(AND(F377&lt;G377,F377&lt;H377),"市",IF(G377&lt;H377,"町","村")))</f>
        <v>区</v>
      </c>
      <c r="E377" s="8">
        <f>IF(COUNTIF($L377,"*区*"),FIND("区",$L377,2),100)</f>
        <v>3</v>
      </c>
      <c r="F377" s="8">
        <f>IF(COUNTIF($L377,"*市*"),FIND("市",$L377,2),100)</f>
        <v>100</v>
      </c>
      <c r="G377" s="8">
        <f>IF(COUNTIF($L377,"*町田市*"),100,IF(COUNTIF(L377,"*町*"),FIND("町",$L377),100))</f>
        <v>100</v>
      </c>
      <c r="H377" s="8">
        <f>IF(COUNTIF($L377,"*東村山*"),100,IF(COUNTIF(L377,"*武蔵村山*"),100,IF(COUNTIF(L377,"*羽村市*"),100,IF(COUNTIF(L377,"*村*"),FIND("村",$L377,2),100))))</f>
        <v>100</v>
      </c>
      <c r="I377" s="37" t="s">
        <v>1261</v>
      </c>
      <c r="J377" s="37" t="s">
        <v>228</v>
      </c>
      <c r="K377" s="37" t="s">
        <v>549</v>
      </c>
      <c r="L377" s="37" t="s">
        <v>291</v>
      </c>
      <c r="M377" s="37" t="s">
        <v>113</v>
      </c>
      <c r="N377" s="37" t="s">
        <v>3</v>
      </c>
      <c r="O377" s="34">
        <v>46387</v>
      </c>
    </row>
    <row r="378" spans="1:15" ht="27" x14ac:dyDescent="0.15">
      <c r="A378" s="3">
        <f t="shared" si="5"/>
        <v>377</v>
      </c>
      <c r="B378" s="7">
        <f>VLOOKUP(C378,区市町村番号!$B$3:$C$64,2,FALSE)</f>
        <v>19</v>
      </c>
      <c r="C378" s="8" t="str">
        <f>IF(D378="区",LEFT(L378,FIND("区",L378)),IF(D378="市",LEFT(L378,FIND("市",L378)),IF(D378="町",LEFT(L378,FIND("町",L378)),IF(D378="村",LEFT(L378,FIND("村",L378)),"エラー"))))</f>
        <v>板橋区</v>
      </c>
      <c r="D378" s="8" t="str">
        <f>IF(AND(E378&lt;F378,E378&lt;G378,E378&lt;H378),"区",IF(AND(F378&lt;G378,F378&lt;H378),"市",IF(G378&lt;H378,"町","村")))</f>
        <v>区</v>
      </c>
      <c r="E378" s="8">
        <f>IF(COUNTIF($L378,"*区*"),FIND("区",$L378,2),100)</f>
        <v>3</v>
      </c>
      <c r="F378" s="8">
        <f>IF(COUNTIF($L378,"*市*"),FIND("市",$L378,2),100)</f>
        <v>100</v>
      </c>
      <c r="G378" s="8">
        <f>IF(COUNTIF($L378,"*町田市*"),100,IF(COUNTIF(L378,"*町*"),FIND("町",$L378),100))</f>
        <v>100</v>
      </c>
      <c r="H378" s="8">
        <f>IF(COUNTIF($L378,"*東村山*"),100,IF(COUNTIF(L378,"*武蔵村山*"),100,IF(COUNTIF(L378,"*羽村市*"),100,IF(COUNTIF(L378,"*村*"),FIND("村",$L378,2),100))))</f>
        <v>100</v>
      </c>
      <c r="I378" s="37" t="s">
        <v>1365</v>
      </c>
      <c r="J378" s="37" t="s">
        <v>3395</v>
      </c>
      <c r="K378" s="37" t="s">
        <v>2681</v>
      </c>
      <c r="L378" s="37" t="s">
        <v>2682</v>
      </c>
      <c r="M378" s="37" t="s">
        <v>2683</v>
      </c>
      <c r="N378" s="37" t="s">
        <v>42</v>
      </c>
      <c r="O378" s="34">
        <v>47573</v>
      </c>
    </row>
    <row r="379" spans="1:15" x14ac:dyDescent="0.15">
      <c r="A379" s="3">
        <f t="shared" si="5"/>
        <v>378</v>
      </c>
      <c r="B379" s="7">
        <f>VLOOKUP(C379,区市町村番号!$B$3:$C$64,2,FALSE)</f>
        <v>19</v>
      </c>
      <c r="C379" s="8" t="str">
        <f>IF(D379="区",LEFT(L379,FIND("区",L379)),IF(D379="市",LEFT(L379,FIND("市",L379)),IF(D379="町",LEFT(L379,FIND("町",L379)),IF(D379="村",LEFT(L379,FIND("村",L379)),"エラー"))))</f>
        <v>板橋区</v>
      </c>
      <c r="D379" s="8" t="str">
        <f>IF(AND(E379&lt;F379,E379&lt;G379,E379&lt;H379),"区",IF(AND(F379&lt;G379,F379&lt;H379),"市",IF(G379&lt;H379,"町","村")))</f>
        <v>区</v>
      </c>
      <c r="E379" s="8">
        <f>IF(COUNTIF($L379,"*区*"),FIND("区",$L379,2),100)</f>
        <v>3</v>
      </c>
      <c r="F379" s="8">
        <f>IF(COUNTIF($L379,"*市*"),FIND("市",$L379,2),100)</f>
        <v>100</v>
      </c>
      <c r="G379" s="8">
        <f>IF(COUNTIF($L379,"*町田市*"),100,IF(COUNTIF(L379,"*町*"),FIND("町",$L379),100))</f>
        <v>6</v>
      </c>
      <c r="H379" s="8">
        <f>IF(COUNTIF($L379,"*東村山*"),100,IF(COUNTIF(L379,"*武蔵村山*"),100,IF(COUNTIF(L379,"*羽村市*"),100,IF(COUNTIF(L379,"*村*"),FIND("村",$L379,2),100))))</f>
        <v>100</v>
      </c>
      <c r="I379" s="37" t="s">
        <v>2651</v>
      </c>
      <c r="J379" s="37" t="s">
        <v>2712</v>
      </c>
      <c r="K379" s="37">
        <v>1740074</v>
      </c>
      <c r="L379" s="37" t="s">
        <v>2714</v>
      </c>
      <c r="M379" s="37" t="s">
        <v>2715</v>
      </c>
      <c r="N379" s="37" t="s">
        <v>68</v>
      </c>
      <c r="O379" s="34">
        <v>46843</v>
      </c>
    </row>
    <row r="380" spans="1:15" x14ac:dyDescent="0.15">
      <c r="A380" s="3">
        <f t="shared" si="5"/>
        <v>379</v>
      </c>
      <c r="B380" s="7">
        <f>VLOOKUP(C380,区市町村番号!$B$3:$C$64,2,FALSE)</f>
        <v>19</v>
      </c>
      <c r="C380" s="8" t="str">
        <f>IF(D380="区",LEFT(L380,FIND("区",L380)),IF(D380="市",LEFT(L380,FIND("市",L380)),IF(D380="町",LEFT(L380,FIND("町",L380)),IF(D380="村",LEFT(L380,FIND("村",L380)),"エラー"))))</f>
        <v>板橋区</v>
      </c>
      <c r="D380" s="8" t="str">
        <f>IF(AND(E380&lt;F380,E380&lt;G380,E380&lt;H380),"区",IF(AND(F380&lt;G380,F380&lt;H380),"市",IF(G380&lt;H380,"町","村")))</f>
        <v>区</v>
      </c>
      <c r="E380" s="8">
        <f>IF(COUNTIF($L380,"*区*"),FIND("区",$L380,2),100)</f>
        <v>3</v>
      </c>
      <c r="F380" s="8">
        <f>IF(COUNTIF($L380,"*市*"),FIND("市",$L380,2),100)</f>
        <v>100</v>
      </c>
      <c r="G380" s="8">
        <f>IF(COUNTIF($L380,"*町田市*"),100,IF(COUNTIF(L380,"*町*"),FIND("町",$L380),100))</f>
        <v>6</v>
      </c>
      <c r="H380" s="8">
        <f>IF(COUNTIF($L380,"*東村山*"),100,IF(COUNTIF(L380,"*武蔵村山*"),100,IF(COUNTIF(L380,"*羽村市*"),100,IF(COUNTIF(L380,"*村*"),FIND("村",$L380,2),100))))</f>
        <v>100</v>
      </c>
      <c r="I380" s="37" t="s">
        <v>3258</v>
      </c>
      <c r="J380" s="37" t="s">
        <v>2712</v>
      </c>
      <c r="K380" s="37" t="s">
        <v>2713</v>
      </c>
      <c r="L380" s="37" t="s">
        <v>2714</v>
      </c>
      <c r="M380" s="37" t="s">
        <v>3440</v>
      </c>
      <c r="N380" s="37" t="s">
        <v>3</v>
      </c>
      <c r="O380" s="34">
        <v>47452</v>
      </c>
    </row>
    <row r="381" spans="1:15" x14ac:dyDescent="0.15">
      <c r="A381" s="3">
        <f t="shared" si="5"/>
        <v>380</v>
      </c>
      <c r="B381" s="7">
        <f>VLOOKUP(C381,区市町村番号!$B$3:$C$64,2,FALSE)</f>
        <v>19</v>
      </c>
      <c r="C381" s="8" t="str">
        <f>IF(D381="区",LEFT(L381,FIND("区",L381)),IF(D381="市",LEFT(L381,FIND("市",L381)),IF(D381="町",LEFT(L381,FIND("町",L381)),IF(D381="村",LEFT(L381,FIND("村",L381)),"エラー"))))</f>
        <v>板橋区</v>
      </c>
      <c r="D381" s="8" t="str">
        <f>IF(AND(E381&lt;F381,E381&lt;G381,E381&lt;H381),"区",IF(AND(F381&lt;G381,F381&lt;H381),"市",IF(G381&lt;H381,"町","村")))</f>
        <v>区</v>
      </c>
      <c r="E381" s="8">
        <f>IF(COUNTIF($L381,"*区*"),FIND("区",$L381,2),100)</f>
        <v>3</v>
      </c>
      <c r="F381" s="8">
        <f>IF(COUNTIF($L381,"*市*"),FIND("市",$L381,2),100)</f>
        <v>100</v>
      </c>
      <c r="G381" s="8">
        <f>IF(COUNTIF($L381,"*町田市*"),100,IF(COUNTIF(L381,"*町*"),FIND("町",$L381),100))</f>
        <v>100</v>
      </c>
      <c r="H381" s="8">
        <f>IF(COUNTIF($L381,"*東村山*"),100,IF(COUNTIF(L381,"*武蔵村山*"),100,IF(COUNTIF(L381,"*羽村市*"),100,IF(COUNTIF(L381,"*村*"),FIND("村",$L381,2),100))))</f>
        <v>100</v>
      </c>
      <c r="I381" s="37" t="s">
        <v>1443</v>
      </c>
      <c r="J381" s="37" t="s">
        <v>256</v>
      </c>
      <c r="K381" s="37" t="s">
        <v>648</v>
      </c>
      <c r="L381" s="37" t="s">
        <v>315</v>
      </c>
      <c r="M381" s="37" t="s">
        <v>117</v>
      </c>
      <c r="N381" s="37" t="s">
        <v>3</v>
      </c>
      <c r="O381" s="34">
        <v>46507</v>
      </c>
    </row>
    <row r="382" spans="1:15" ht="27" x14ac:dyDescent="0.15">
      <c r="A382" s="3">
        <f t="shared" si="5"/>
        <v>381</v>
      </c>
      <c r="B382" s="7">
        <f>VLOOKUP(C382,区市町村番号!$B$3:$C$64,2,FALSE)</f>
        <v>19</v>
      </c>
      <c r="C382" s="8" t="str">
        <f>IF(D382="区",LEFT(L382,FIND("区",L382)),IF(D382="市",LEFT(L382,FIND("市",L382)),IF(D382="町",LEFT(L382,FIND("町",L382)),IF(D382="村",LEFT(L382,FIND("村",L382)),"エラー"))))</f>
        <v>板橋区</v>
      </c>
      <c r="D382" s="8" t="str">
        <f>IF(AND(E382&lt;F382,E382&lt;G382,E382&lt;H382),"区",IF(AND(F382&lt;G382,F382&lt;H382),"市",IF(G382&lt;H382,"町","村")))</f>
        <v>区</v>
      </c>
      <c r="E382" s="8">
        <f>IF(COUNTIF($L382,"*区*"),FIND("区",$L382,2),100)</f>
        <v>3</v>
      </c>
      <c r="F382" s="8">
        <f>IF(COUNTIF($L382,"*市*"),FIND("市",$L382,2),100)</f>
        <v>100</v>
      </c>
      <c r="G382" s="8">
        <f>IF(COUNTIF($L382,"*町田市*"),100,IF(COUNTIF(L382,"*町*"),FIND("町",$L382),100))</f>
        <v>100</v>
      </c>
      <c r="H382" s="8">
        <f>IF(COUNTIF($L382,"*東村山*"),100,IF(COUNTIF(L382,"*武蔵村山*"),100,IF(COUNTIF(L382,"*羽村市*"),100,IF(COUNTIF(L382,"*村*"),FIND("村",$L382,2),100))))</f>
        <v>100</v>
      </c>
      <c r="I382" s="37" t="s">
        <v>1056</v>
      </c>
      <c r="J382" s="37" t="s">
        <v>1582</v>
      </c>
      <c r="K382" s="37" t="s">
        <v>488</v>
      </c>
      <c r="L382" s="37" t="s">
        <v>1971</v>
      </c>
      <c r="M382" s="37" t="s">
        <v>2332</v>
      </c>
      <c r="N382" s="37" t="s">
        <v>28</v>
      </c>
      <c r="O382" s="34">
        <v>47603</v>
      </c>
    </row>
    <row r="383" spans="1:15" x14ac:dyDescent="0.15">
      <c r="A383" s="3">
        <f t="shared" si="5"/>
        <v>382</v>
      </c>
      <c r="B383" s="7">
        <f>VLOOKUP(C383,区市町村番号!$B$3:$C$64,2,FALSE)</f>
        <v>19</v>
      </c>
      <c r="C383" s="8" t="str">
        <f>IF(D383="区",LEFT(L383,FIND("区",L383)),IF(D383="市",LEFT(L383,FIND("市",L383)),IF(D383="町",LEFT(L383,FIND("町",L383)),IF(D383="村",LEFT(L383,FIND("村",L383)),"エラー"))))</f>
        <v>板橋区</v>
      </c>
      <c r="D383" s="8" t="str">
        <f>IF(AND(E383&lt;F383,E383&lt;G383,E383&lt;H383),"区",IF(AND(F383&lt;G383,F383&lt;H383),"市",IF(G383&lt;H383,"町","村")))</f>
        <v>区</v>
      </c>
      <c r="E383" s="8">
        <f>IF(COUNTIF($L383,"*区*"),FIND("区",$L383,2),100)</f>
        <v>3</v>
      </c>
      <c r="F383" s="8">
        <f>IF(COUNTIF($L383,"*市*"),FIND("市",$L383,2),100)</f>
        <v>100</v>
      </c>
      <c r="G383" s="8">
        <f>IF(COUNTIF($L383,"*町田市*"),100,IF(COUNTIF(L383,"*町*"),FIND("町",$L383),100))</f>
        <v>100</v>
      </c>
      <c r="H383" s="8">
        <f>IF(COUNTIF($L383,"*東村山*"),100,IF(COUNTIF(L383,"*武蔵村山*"),100,IF(COUNTIF(L383,"*羽村市*"),100,IF(COUNTIF(L383,"*村*"),FIND("村",$L383,2),100))))</f>
        <v>100</v>
      </c>
      <c r="I383" s="37" t="s">
        <v>970</v>
      </c>
      <c r="J383" s="37" t="s">
        <v>242</v>
      </c>
      <c r="K383" s="37" t="s">
        <v>601</v>
      </c>
      <c r="L383" s="37" t="s">
        <v>301</v>
      </c>
      <c r="M383" s="37" t="s">
        <v>116</v>
      </c>
      <c r="N383" s="37" t="s">
        <v>3</v>
      </c>
      <c r="O383" s="34">
        <v>47542</v>
      </c>
    </row>
    <row r="384" spans="1:15" x14ac:dyDescent="0.15">
      <c r="A384" s="3">
        <f t="shared" si="5"/>
        <v>383</v>
      </c>
      <c r="B384" s="7">
        <f>VLOOKUP(C384,区市町村番号!$B$3:$C$64,2,FALSE)</f>
        <v>19</v>
      </c>
      <c r="C384" s="8" t="str">
        <f>IF(D384="区",LEFT(L384,FIND("区",L384)),IF(D384="市",LEFT(L384,FIND("市",L384)),IF(D384="町",LEFT(L384,FIND("町",L384)),IF(D384="村",LEFT(L384,FIND("村",L384)),"エラー"))))</f>
        <v>板橋区</v>
      </c>
      <c r="D384" s="8" t="str">
        <f>IF(AND(E384&lt;F384,E384&lt;G384,E384&lt;H384),"区",IF(AND(F384&lt;G384,F384&lt;H384),"市",IF(G384&lt;H384,"町","村")))</f>
        <v>区</v>
      </c>
      <c r="E384" s="8">
        <f>IF(COUNTIF($L384,"*区*"),FIND("区",$L384,2),100)</f>
        <v>3</v>
      </c>
      <c r="F384" s="8">
        <f>IF(COUNTIF($L384,"*市*"),FIND("市",$L384,2),100)</f>
        <v>100</v>
      </c>
      <c r="G384" s="8">
        <f>IF(COUNTIF($L384,"*町田市*"),100,IF(COUNTIF(L384,"*町*"),FIND("町",$L384),100))</f>
        <v>100</v>
      </c>
      <c r="H384" s="8">
        <f>IF(COUNTIF($L384,"*東村山*"),100,IF(COUNTIF(L384,"*武蔵村山*"),100,IF(COUNTIF(L384,"*羽村市*"),100,IF(COUNTIF(L384,"*村*"),FIND("村",$L384,2),100))))</f>
        <v>100</v>
      </c>
      <c r="I384" s="37" t="s">
        <v>936</v>
      </c>
      <c r="J384" s="37" t="s">
        <v>266</v>
      </c>
      <c r="K384" s="37" t="s">
        <v>488</v>
      </c>
      <c r="L384" s="37" t="s">
        <v>312</v>
      </c>
      <c r="M384" s="37" t="s">
        <v>115</v>
      </c>
      <c r="N384" s="37" t="s">
        <v>3</v>
      </c>
      <c r="O384" s="34">
        <v>47542</v>
      </c>
    </row>
    <row r="385" spans="1:15" x14ac:dyDescent="0.15">
      <c r="A385" s="3">
        <f t="shared" si="5"/>
        <v>384</v>
      </c>
      <c r="B385" s="7">
        <f>VLOOKUP(C385,区市町村番号!$B$3:$C$64,2,FALSE)</f>
        <v>19</v>
      </c>
      <c r="C385" s="8" t="str">
        <f>IF(D385="区",LEFT(L385,FIND("区",L385)),IF(D385="市",LEFT(L385,FIND("市",L385)),IF(D385="町",LEFT(L385,FIND("町",L385)),IF(D385="村",LEFT(L385,FIND("村",L385)),"エラー"))))</f>
        <v>板橋区</v>
      </c>
      <c r="D385" s="8" t="str">
        <f>IF(AND(E385&lt;F385,E385&lt;G385,E385&lt;H385),"区",IF(AND(F385&lt;G385,F385&lt;H385),"市",IF(G385&lt;H385,"町","村")))</f>
        <v>区</v>
      </c>
      <c r="E385" s="8">
        <f>IF(COUNTIF($L385,"*区*"),FIND("区",$L385,2),100)</f>
        <v>3</v>
      </c>
      <c r="F385" s="8">
        <f>IF(COUNTIF($L385,"*市*"),FIND("市",$L385,2),100)</f>
        <v>100</v>
      </c>
      <c r="G385" s="8">
        <f>IF(COUNTIF($L385,"*町田市*"),100,IF(COUNTIF(L385,"*町*"),FIND("町",$L385),100))</f>
        <v>6</v>
      </c>
      <c r="H385" s="8">
        <f>IF(COUNTIF($L385,"*東村山*"),100,IF(COUNTIF(L385,"*武蔵村山*"),100,IF(COUNTIF(L385,"*羽村市*"),100,IF(COUNTIF(L385,"*村*"),FIND("村",$L385,2),100))))</f>
        <v>100</v>
      </c>
      <c r="I385" s="37" t="s">
        <v>1136</v>
      </c>
      <c r="J385" s="37" t="s">
        <v>714</v>
      </c>
      <c r="K385" s="37" t="s">
        <v>688</v>
      </c>
      <c r="L385" s="37" t="s">
        <v>719</v>
      </c>
      <c r="M385" s="37" t="s">
        <v>725</v>
      </c>
      <c r="N385" s="37" t="s">
        <v>11</v>
      </c>
      <c r="O385" s="34">
        <v>45869</v>
      </c>
    </row>
    <row r="386" spans="1:15" x14ac:dyDescent="0.15">
      <c r="A386" s="3">
        <f t="shared" si="5"/>
        <v>385</v>
      </c>
      <c r="B386" s="7">
        <f>VLOOKUP(C386,区市町村番号!$B$3:$C$64,2,FALSE)</f>
        <v>19</v>
      </c>
      <c r="C386" s="8" t="str">
        <f>IF(D386="区",LEFT(L386,FIND("区",L386)),IF(D386="市",LEFT(L386,FIND("市",L386)),IF(D386="町",LEFT(L386,FIND("町",L386)),IF(D386="村",LEFT(L386,FIND("村",L386)),"エラー"))))</f>
        <v>板橋区</v>
      </c>
      <c r="D386" s="8" t="str">
        <f>IF(AND(E386&lt;F386,E386&lt;G386,E386&lt;H386),"区",IF(AND(F386&lt;G386,F386&lt;H386),"市",IF(G386&lt;H386,"町","村")))</f>
        <v>区</v>
      </c>
      <c r="E386" s="8">
        <f>IF(COUNTIF($L386,"*区*"),FIND("区",$L386,2),100)</f>
        <v>3</v>
      </c>
      <c r="F386" s="8">
        <f>IF(COUNTIF($L386,"*市*"),FIND("市",$L386,2),100)</f>
        <v>100</v>
      </c>
      <c r="G386" s="8">
        <f>IF(COUNTIF($L386,"*町田市*"),100,IF(COUNTIF(L386,"*町*"),FIND("町",$L386),100))</f>
        <v>6</v>
      </c>
      <c r="H386" s="8">
        <f>IF(COUNTIF($L386,"*東村山*"),100,IF(COUNTIF(L386,"*武蔵村山*"),100,IF(COUNTIF(L386,"*羽村市*"),100,IF(COUNTIF(L386,"*村*"),FIND("村",$L386,2),100))))</f>
        <v>100</v>
      </c>
      <c r="I386" s="37" t="s">
        <v>1093</v>
      </c>
      <c r="J386" s="37" t="s">
        <v>714</v>
      </c>
      <c r="K386" s="37" t="s">
        <v>688</v>
      </c>
      <c r="L386" s="37" t="s">
        <v>719</v>
      </c>
      <c r="M386" s="37" t="s">
        <v>725</v>
      </c>
      <c r="N386" s="37" t="s">
        <v>3</v>
      </c>
      <c r="O386" s="34">
        <v>47634</v>
      </c>
    </row>
    <row r="387" spans="1:15" x14ac:dyDescent="0.15">
      <c r="A387" s="3">
        <f t="shared" si="5"/>
        <v>386</v>
      </c>
      <c r="B387" s="7">
        <f>VLOOKUP(C387,区市町村番号!$B$3:$C$64,2,FALSE)</f>
        <v>19</v>
      </c>
      <c r="C387" s="8" t="str">
        <f>IF(D387="区",LEFT(L387,FIND("区",L387)),IF(D387="市",LEFT(L387,FIND("市",L387)),IF(D387="町",LEFT(L387,FIND("町",L387)),IF(D387="村",LEFT(L387,FIND("村",L387)),"エラー"))))</f>
        <v>板橋区</v>
      </c>
      <c r="D387" s="8" t="str">
        <f>IF(AND(E387&lt;F387,E387&lt;G387,E387&lt;H387),"区",IF(AND(F387&lt;G387,F387&lt;H387),"市",IF(G387&lt;H387,"町","村")))</f>
        <v>区</v>
      </c>
      <c r="E387" s="8">
        <f>IF(COUNTIF($L387,"*区*"),FIND("区",$L387,2),100)</f>
        <v>3</v>
      </c>
      <c r="F387" s="8">
        <f>IF(COUNTIF($L387,"*市*"),FIND("市",$L387,2),100)</f>
        <v>100</v>
      </c>
      <c r="G387" s="8">
        <f>IF(COUNTIF($L387,"*町田市*"),100,IF(COUNTIF(L387,"*町*"),FIND("町",$L387),100))</f>
        <v>6</v>
      </c>
      <c r="H387" s="8">
        <f>IF(COUNTIF($L387,"*東村山*"),100,IF(COUNTIF(L387,"*武蔵村山*"),100,IF(COUNTIF(L387,"*羽村市*"),100,IF(COUNTIF(L387,"*村*"),FIND("村",$L387,2),100))))</f>
        <v>100</v>
      </c>
      <c r="I387" s="37" t="s">
        <v>2647</v>
      </c>
      <c r="J387" s="37" t="s">
        <v>714</v>
      </c>
      <c r="K387" s="37" t="s">
        <v>688</v>
      </c>
      <c r="L387" s="37" t="s">
        <v>719</v>
      </c>
      <c r="M387" s="37" t="s">
        <v>725</v>
      </c>
      <c r="N387" s="37" t="s">
        <v>3</v>
      </c>
      <c r="O387" s="34">
        <v>46843</v>
      </c>
    </row>
    <row r="388" spans="1:15" x14ac:dyDescent="0.15">
      <c r="A388" s="3">
        <f t="shared" ref="A388:A451" si="6">A387+1</f>
        <v>387</v>
      </c>
      <c r="B388" s="7">
        <f>VLOOKUP(C388,区市町村番号!$B$3:$C$64,2,FALSE)</f>
        <v>19</v>
      </c>
      <c r="C388" s="8" t="str">
        <f>IF(D388="区",LEFT(L388,FIND("区",L388)),IF(D388="市",LEFT(L388,FIND("市",L388)),IF(D388="町",LEFT(L388,FIND("町",L388)),IF(D388="村",LEFT(L388,FIND("村",L388)),"エラー"))))</f>
        <v>板橋区</v>
      </c>
      <c r="D388" s="8" t="str">
        <f>IF(AND(E388&lt;F388,E388&lt;G388,E388&lt;H388),"区",IF(AND(F388&lt;G388,F388&lt;H388),"市",IF(G388&lt;H388,"町","村")))</f>
        <v>区</v>
      </c>
      <c r="E388" s="8">
        <f>IF(COUNTIF($L388,"*区*"),FIND("区",$L388,2),100)</f>
        <v>3</v>
      </c>
      <c r="F388" s="8">
        <f>IF(COUNTIF($L388,"*市*"),FIND("市",$L388,2),100)</f>
        <v>100</v>
      </c>
      <c r="G388" s="8">
        <f>IF(COUNTIF($L388,"*町田市*"),100,IF(COUNTIF(L388,"*町*"),FIND("町",$L388),100))</f>
        <v>6</v>
      </c>
      <c r="H388" s="8">
        <f>IF(COUNTIF($L388,"*東村山*"),100,IF(COUNTIF(L388,"*武蔵村山*"),100,IF(COUNTIF(L388,"*羽村市*"),100,IF(COUNTIF(L388,"*村*"),FIND("村",$L388,2),100))))</f>
        <v>100</v>
      </c>
      <c r="I388" s="37" t="s">
        <v>1092</v>
      </c>
      <c r="J388" s="37" t="s">
        <v>714</v>
      </c>
      <c r="K388" s="37" t="s">
        <v>688</v>
      </c>
      <c r="L388" s="37" t="s">
        <v>719</v>
      </c>
      <c r="M388" s="37" t="s">
        <v>725</v>
      </c>
      <c r="N388" s="37" t="s">
        <v>3</v>
      </c>
      <c r="O388" s="34">
        <v>47634</v>
      </c>
    </row>
    <row r="389" spans="1:15" x14ac:dyDescent="0.15">
      <c r="A389" s="3">
        <f t="shared" si="6"/>
        <v>388</v>
      </c>
      <c r="B389" s="7">
        <f>VLOOKUP(C389,区市町村番号!$B$3:$C$64,2,FALSE)</f>
        <v>19</v>
      </c>
      <c r="C389" s="8" t="str">
        <f>IF(D389="区",LEFT(L389,FIND("区",L389)),IF(D389="市",LEFT(L389,FIND("市",L389)),IF(D389="町",LEFT(L389,FIND("町",L389)),IF(D389="村",LEFT(L389,FIND("村",L389)),"エラー"))))</f>
        <v>板橋区</v>
      </c>
      <c r="D389" s="8" t="str">
        <f>IF(AND(E389&lt;F389,E389&lt;G389,E389&lt;H389),"区",IF(AND(F389&lt;G389,F389&lt;H389),"市",IF(G389&lt;H389,"町","村")))</f>
        <v>区</v>
      </c>
      <c r="E389" s="8">
        <f>IF(COUNTIF($L389,"*区*"),FIND("区",$L389,2),100)</f>
        <v>3</v>
      </c>
      <c r="F389" s="8">
        <f>IF(COUNTIF($L389,"*市*"),FIND("市",$L389,2),100)</f>
        <v>100</v>
      </c>
      <c r="G389" s="8">
        <f>IF(COUNTIF($L389,"*町田市*"),100,IF(COUNTIF(L389,"*町*"),FIND("町",$L389),100))</f>
        <v>100</v>
      </c>
      <c r="H389" s="8">
        <f>IF(COUNTIF($L389,"*東村山*"),100,IF(COUNTIF(L389,"*武蔵村山*"),100,IF(COUNTIF(L389,"*羽村市*"),100,IF(COUNTIF(L389,"*村*"),FIND("村",$L389,2),100))))</f>
        <v>100</v>
      </c>
      <c r="I389" s="37" t="s">
        <v>3095</v>
      </c>
      <c r="J389" s="37" t="s">
        <v>281</v>
      </c>
      <c r="K389" s="37" t="s">
        <v>420</v>
      </c>
      <c r="L389" s="37" t="s">
        <v>337</v>
      </c>
      <c r="M389" s="37" t="s">
        <v>119</v>
      </c>
      <c r="N389" s="37" t="s">
        <v>3</v>
      </c>
      <c r="O389" s="34">
        <v>45961</v>
      </c>
    </row>
    <row r="390" spans="1:15" x14ac:dyDescent="0.15">
      <c r="A390" s="3">
        <f t="shared" si="6"/>
        <v>389</v>
      </c>
      <c r="B390" s="7">
        <f>VLOOKUP(C390,区市町村番号!$B$3:$C$64,2,FALSE)</f>
        <v>19</v>
      </c>
      <c r="C390" s="8" t="str">
        <f>IF(D390="区",LEFT(L390,FIND("区",L390)),IF(D390="市",LEFT(L390,FIND("市",L390)),IF(D390="町",LEFT(L390,FIND("町",L390)),IF(D390="村",LEFT(L390,FIND("村",L390)),"エラー"))))</f>
        <v>板橋区</v>
      </c>
      <c r="D390" s="8" t="str">
        <f>IF(AND(E390&lt;F390,E390&lt;G390,E390&lt;H390),"区",IF(AND(F390&lt;G390,F390&lt;H390),"市",IF(G390&lt;H390,"町","村")))</f>
        <v>区</v>
      </c>
      <c r="E390" s="8">
        <f>IF(COUNTIF($L390,"*区*"),FIND("区",$L390,2),100)</f>
        <v>3</v>
      </c>
      <c r="F390" s="8">
        <f>IF(COUNTIF($L390,"*市*"),FIND("市",$L390,2),100)</f>
        <v>100</v>
      </c>
      <c r="G390" s="8">
        <f>IF(COUNTIF($L390,"*町田市*"),100,IF(COUNTIF(L390,"*町*"),FIND("町",$L390),100))</f>
        <v>100</v>
      </c>
      <c r="H390" s="8">
        <f>IF(COUNTIF($L390,"*東村山*"),100,IF(COUNTIF(L390,"*武蔵村山*"),100,IF(COUNTIF(L390,"*羽村市*"),100,IF(COUNTIF(L390,"*村*"),FIND("村",$L390,2),100))))</f>
        <v>100</v>
      </c>
      <c r="I390" s="37" t="s">
        <v>1025</v>
      </c>
      <c r="J390" s="37" t="s">
        <v>281</v>
      </c>
      <c r="K390" s="37" t="s">
        <v>420</v>
      </c>
      <c r="L390" s="37" t="s">
        <v>337</v>
      </c>
      <c r="M390" s="37" t="s">
        <v>119</v>
      </c>
      <c r="N390" s="37" t="s">
        <v>3</v>
      </c>
      <c r="O390" s="34">
        <v>45961</v>
      </c>
    </row>
    <row r="391" spans="1:15" x14ac:dyDescent="0.15">
      <c r="A391" s="3">
        <f t="shared" si="6"/>
        <v>390</v>
      </c>
      <c r="B391" s="7">
        <f>VLOOKUP(C391,区市町村番号!$B$3:$C$64,2,FALSE)</f>
        <v>19</v>
      </c>
      <c r="C391" s="8" t="str">
        <f>IF(D391="区",LEFT(L391,FIND("区",L391)),IF(D391="市",LEFT(L391,FIND("市",L391)),IF(D391="町",LEFT(L391,FIND("町",L391)),IF(D391="村",LEFT(L391,FIND("村",L391)),"エラー"))))</f>
        <v>板橋区</v>
      </c>
      <c r="D391" s="8" t="str">
        <f>IF(AND(E391&lt;F391,E391&lt;G391,E391&lt;H391),"区",IF(AND(F391&lt;G391,F391&lt;H391),"市",IF(G391&lt;H391,"町","村")))</f>
        <v>区</v>
      </c>
      <c r="E391" s="8">
        <f>IF(COUNTIF($L391,"*区*"),FIND("区",$L391,2),100)</f>
        <v>3</v>
      </c>
      <c r="F391" s="8">
        <f>IF(COUNTIF($L391,"*市*"),FIND("市",$L391,2),100)</f>
        <v>100</v>
      </c>
      <c r="G391" s="8">
        <f>IF(COUNTIF($L391,"*町田市*"),100,IF(COUNTIF(L391,"*町*"),FIND("町",$L391),100))</f>
        <v>100</v>
      </c>
      <c r="H391" s="8">
        <f>IF(COUNTIF($L391,"*東村山*"),100,IF(COUNTIF(L391,"*武蔵村山*"),100,IF(COUNTIF(L391,"*羽村市*"),100,IF(COUNTIF(L391,"*村*"),FIND("村",$L391,2),100))))</f>
        <v>100</v>
      </c>
      <c r="I391" s="37" t="s">
        <v>1451</v>
      </c>
      <c r="J391" s="37" t="s">
        <v>1811</v>
      </c>
      <c r="K391" s="37" t="s">
        <v>488</v>
      </c>
      <c r="L391" s="37" t="s">
        <v>312</v>
      </c>
      <c r="M391" s="37" t="s">
        <v>115</v>
      </c>
      <c r="N391" s="37" t="s">
        <v>3</v>
      </c>
      <c r="O391" s="34">
        <v>46568</v>
      </c>
    </row>
    <row r="392" spans="1:15" x14ac:dyDescent="0.15">
      <c r="A392" s="3">
        <f t="shared" si="6"/>
        <v>391</v>
      </c>
      <c r="B392" s="7">
        <f>VLOOKUP(C392,区市町村番号!$B$3:$C$64,2,FALSE)</f>
        <v>19</v>
      </c>
      <c r="C392" s="8" t="str">
        <f>IF(D392="区",LEFT(L392,FIND("区",L392)),IF(D392="市",LEFT(L392,FIND("市",L392)),IF(D392="町",LEFT(L392,FIND("町",L392)),IF(D392="村",LEFT(L392,FIND("村",L392)),"エラー"))))</f>
        <v>板橋区</v>
      </c>
      <c r="D392" s="8" t="str">
        <f>IF(AND(E392&lt;F392,E392&lt;G392,E392&lt;H392),"区",IF(AND(F392&lt;G392,F392&lt;H392),"市",IF(G392&lt;H392,"町","村")))</f>
        <v>区</v>
      </c>
      <c r="E392" s="8">
        <f>IF(COUNTIF($L392,"*区*"),FIND("区",$L392,2),100)</f>
        <v>3</v>
      </c>
      <c r="F392" s="8">
        <f>IF(COUNTIF($L392,"*市*"),FIND("市",$L392,2),100)</f>
        <v>100</v>
      </c>
      <c r="G392" s="8">
        <f>IF(COUNTIF($L392,"*町田市*"),100,IF(COUNTIF(L392,"*町*"),FIND("町",$L392),100))</f>
        <v>100</v>
      </c>
      <c r="H392" s="8">
        <f>IF(COUNTIF($L392,"*東村山*"),100,IF(COUNTIF(L392,"*武蔵村山*"),100,IF(COUNTIF(L392,"*羽村市*"),100,IF(COUNTIF(L392,"*村*"),FIND("村",$L392,2),100))))</f>
        <v>100</v>
      </c>
      <c r="I392" s="37" t="s">
        <v>1026</v>
      </c>
      <c r="J392" s="37" t="s">
        <v>274</v>
      </c>
      <c r="K392" s="37" t="s">
        <v>609</v>
      </c>
      <c r="L392" s="37" t="s">
        <v>330</v>
      </c>
      <c r="M392" s="37" t="s">
        <v>118</v>
      </c>
      <c r="N392" s="37" t="s">
        <v>48</v>
      </c>
      <c r="O392" s="34">
        <v>45961</v>
      </c>
    </row>
    <row r="393" spans="1:15" x14ac:dyDescent="0.15">
      <c r="A393" s="3">
        <f t="shared" si="6"/>
        <v>392</v>
      </c>
      <c r="B393" s="7">
        <f>VLOOKUP(C393,区市町村番号!$B$3:$C$64,2,FALSE)</f>
        <v>19</v>
      </c>
      <c r="C393" s="8" t="str">
        <f>IF(D393="区",LEFT(L393,FIND("区",L393)),IF(D393="市",LEFT(L393,FIND("市",L393)),IF(D393="町",LEFT(L393,FIND("町",L393)),IF(D393="村",LEFT(L393,FIND("村",L393)),"エラー"))))</f>
        <v>板橋区</v>
      </c>
      <c r="D393" s="8" t="str">
        <f>IF(AND(E393&lt;F393,E393&lt;G393,E393&lt;H393),"区",IF(AND(F393&lt;G393,F393&lt;H393),"市",IF(G393&lt;H393,"町","村")))</f>
        <v>区</v>
      </c>
      <c r="E393" s="8">
        <f>IF(COUNTIF($L393,"*区*"),FIND("区",$L393,2),100)</f>
        <v>3</v>
      </c>
      <c r="F393" s="8">
        <f>IF(COUNTIF($L393,"*市*"),FIND("市",$L393,2),100)</f>
        <v>100</v>
      </c>
      <c r="G393" s="8">
        <f>IF(COUNTIF($L393,"*町田市*"),100,IF(COUNTIF(L393,"*町*"),FIND("町",$L393),100))</f>
        <v>100</v>
      </c>
      <c r="H393" s="8">
        <f>IF(COUNTIF($L393,"*東村山*"),100,IF(COUNTIF(L393,"*武蔵村山*"),100,IF(COUNTIF(L393,"*羽村市*"),100,IF(COUNTIF(L393,"*村*"),FIND("村",$L393,2),100))))</f>
        <v>100</v>
      </c>
      <c r="I393" s="37" t="s">
        <v>992</v>
      </c>
      <c r="J393" s="37" t="s">
        <v>274</v>
      </c>
      <c r="K393" s="37" t="s">
        <v>609</v>
      </c>
      <c r="L393" s="37" t="s">
        <v>330</v>
      </c>
      <c r="M393" s="37" t="s">
        <v>118</v>
      </c>
      <c r="N393" s="37" t="s">
        <v>15</v>
      </c>
      <c r="O393" s="34">
        <v>45930</v>
      </c>
    </row>
    <row r="394" spans="1:15" x14ac:dyDescent="0.15">
      <c r="A394" s="3">
        <f t="shared" si="6"/>
        <v>393</v>
      </c>
      <c r="B394" s="7">
        <f>VLOOKUP(C394,区市町村番号!$B$3:$C$64,2,FALSE)</f>
        <v>19</v>
      </c>
      <c r="C394" s="8" t="str">
        <f>IF(D394="区",LEFT(L394,FIND("区",L394)),IF(D394="市",LEFT(L394,FIND("市",L394)),IF(D394="町",LEFT(L394,FIND("町",L394)),IF(D394="村",LEFT(L394,FIND("村",L394)),"エラー"))))</f>
        <v>板橋区</v>
      </c>
      <c r="D394" s="8" t="str">
        <f>IF(AND(E394&lt;F394,E394&lt;G394,E394&lt;H394),"区",IF(AND(F394&lt;G394,F394&lt;H394),"市",IF(G394&lt;H394,"町","村")))</f>
        <v>区</v>
      </c>
      <c r="E394" s="8">
        <f>IF(COUNTIF($L394,"*区*"),FIND("区",$L394,2),100)</f>
        <v>3</v>
      </c>
      <c r="F394" s="8">
        <f>IF(COUNTIF($L394,"*市*"),FIND("市",$L394,2),100)</f>
        <v>100</v>
      </c>
      <c r="G394" s="8">
        <f>IF(COUNTIF($L394,"*町田市*"),100,IF(COUNTIF(L394,"*町*"),FIND("町",$L394),100))</f>
        <v>100</v>
      </c>
      <c r="H394" s="8">
        <f>IF(COUNTIF($L394,"*東村山*"),100,IF(COUNTIF(L394,"*武蔵村山*"),100,IF(COUNTIF(L394,"*羽村市*"),100,IF(COUNTIF(L394,"*村*"),FIND("村",$L394,2),100))))</f>
        <v>100</v>
      </c>
      <c r="I394" s="37" t="s">
        <v>935</v>
      </c>
      <c r="J394" s="37" t="s">
        <v>1513</v>
      </c>
      <c r="K394" s="37" t="s">
        <v>1829</v>
      </c>
      <c r="L394" s="37" t="s">
        <v>1903</v>
      </c>
      <c r="M394" s="37" t="s">
        <v>2258</v>
      </c>
      <c r="N394" s="37" t="s">
        <v>348</v>
      </c>
      <c r="O394" s="34">
        <v>47542</v>
      </c>
    </row>
    <row r="395" spans="1:15" x14ac:dyDescent="0.15">
      <c r="A395" s="3">
        <f t="shared" si="6"/>
        <v>394</v>
      </c>
      <c r="B395" s="7">
        <f>VLOOKUP(C395,区市町村番号!$B$3:$C$64,2,FALSE)</f>
        <v>19</v>
      </c>
      <c r="C395" s="8" t="str">
        <f>IF(D395="区",LEFT(L395,FIND("区",L395)),IF(D395="市",LEFT(L395,FIND("市",L395)),IF(D395="町",LEFT(L395,FIND("町",L395)),IF(D395="村",LEFT(L395,FIND("村",L395)),"エラー"))))</f>
        <v>板橋区</v>
      </c>
      <c r="D395" s="8" t="str">
        <f>IF(AND(E395&lt;F395,E395&lt;G395,E395&lt;H395),"区",IF(AND(F395&lt;G395,F395&lt;H395),"市",IF(G395&lt;H395,"町","村")))</f>
        <v>区</v>
      </c>
      <c r="E395" s="8">
        <f>IF(COUNTIF($L395,"*区*"),FIND("区",$L395,2),100)</f>
        <v>3</v>
      </c>
      <c r="F395" s="8">
        <f>IF(COUNTIF($L395,"*市*"),FIND("市",$L395,2),100)</f>
        <v>100</v>
      </c>
      <c r="G395" s="8">
        <f>IF(COUNTIF($L395,"*町田市*"),100,IF(COUNTIF(L395,"*町*"),FIND("町",$L395),100))</f>
        <v>100</v>
      </c>
      <c r="H395" s="8">
        <f>IF(COUNTIF($L395,"*東村山*"),100,IF(COUNTIF(L395,"*武蔵村山*"),100,IF(COUNTIF(L395,"*羽村市*"),100,IF(COUNTIF(L395,"*村*"),FIND("村",$L395,2),100))))</f>
        <v>100</v>
      </c>
      <c r="I395" s="37" t="s">
        <v>959</v>
      </c>
      <c r="J395" s="37" t="s">
        <v>1513</v>
      </c>
      <c r="K395" s="37" t="s">
        <v>1829</v>
      </c>
      <c r="L395" s="37" t="s">
        <v>1903</v>
      </c>
      <c r="M395" s="37" t="s">
        <v>2258</v>
      </c>
      <c r="N395" s="37" t="s">
        <v>3</v>
      </c>
      <c r="O395" s="34">
        <v>47542</v>
      </c>
    </row>
    <row r="396" spans="1:15" x14ac:dyDescent="0.15">
      <c r="A396" s="3">
        <f t="shared" si="6"/>
        <v>395</v>
      </c>
      <c r="B396" s="7">
        <f>VLOOKUP(C396,区市町村番号!$B$3:$C$64,2,FALSE)</f>
        <v>19</v>
      </c>
      <c r="C396" s="8" t="str">
        <f>IF(D396="区",LEFT(L396,FIND("区",L396)),IF(D396="市",LEFT(L396,FIND("市",L396)),IF(D396="町",LEFT(L396,FIND("町",L396)),IF(D396="村",LEFT(L396,FIND("村",L396)),"エラー"))))</f>
        <v>板橋区</v>
      </c>
      <c r="D396" s="8" t="str">
        <f>IF(AND(E396&lt;F396,E396&lt;G396,E396&lt;H396),"区",IF(AND(F396&lt;G396,F396&lt;H396),"市",IF(G396&lt;H396,"町","村")))</f>
        <v>区</v>
      </c>
      <c r="E396" s="8">
        <f>IF(COUNTIF($L396,"*区*"),FIND("区",$L396,2),100)</f>
        <v>3</v>
      </c>
      <c r="F396" s="8">
        <f>IF(COUNTIF($L396,"*市*"),FIND("市",$L396,2),100)</f>
        <v>100</v>
      </c>
      <c r="G396" s="8">
        <f>IF(COUNTIF($L396,"*町田市*"),100,IF(COUNTIF(L396,"*町*"),FIND("町",$L396),100))</f>
        <v>100</v>
      </c>
      <c r="H396" s="8">
        <f>IF(COUNTIF($L396,"*東村山*"),100,IF(COUNTIF(L396,"*武蔵村山*"),100,IF(COUNTIF(L396,"*羽村市*"),100,IF(COUNTIF(L396,"*村*"),FIND("村",$L396,2),100))))</f>
        <v>100</v>
      </c>
      <c r="I396" s="37" t="s">
        <v>1285</v>
      </c>
      <c r="J396" s="37" t="s">
        <v>1513</v>
      </c>
      <c r="K396" s="37" t="s">
        <v>1829</v>
      </c>
      <c r="L396" s="37" t="s">
        <v>1903</v>
      </c>
      <c r="M396" s="37" t="s">
        <v>2258</v>
      </c>
      <c r="N396" s="37" t="s">
        <v>348</v>
      </c>
      <c r="O396" s="34">
        <v>46507</v>
      </c>
    </row>
    <row r="397" spans="1:15" ht="27" x14ac:dyDescent="0.15">
      <c r="A397" s="3">
        <f t="shared" si="6"/>
        <v>396</v>
      </c>
      <c r="B397" s="7">
        <f>VLOOKUP(C397,区市町村番号!$B$3:$C$64,2,FALSE)</f>
        <v>19</v>
      </c>
      <c r="C397" s="8" t="str">
        <f>IF(D397="区",LEFT(L397,FIND("区",L397)),IF(D397="市",LEFT(L397,FIND("市",L397)),IF(D397="町",LEFT(L397,FIND("町",L397)),IF(D397="村",LEFT(L397,FIND("村",L397)),"エラー"))))</f>
        <v>板橋区</v>
      </c>
      <c r="D397" s="8" t="str">
        <f>IF(AND(E397&lt;F397,E397&lt;G397,E397&lt;H397),"区",IF(AND(F397&lt;G397,F397&lt;H397),"市",IF(G397&lt;H397,"町","村")))</f>
        <v>区</v>
      </c>
      <c r="E397" s="8">
        <f>IF(COUNTIF($L397,"*区*"),FIND("区",$L397,2),100)</f>
        <v>3</v>
      </c>
      <c r="F397" s="8">
        <f>IF(COUNTIF($L397,"*市*"),FIND("市",$L397,2),100)</f>
        <v>100</v>
      </c>
      <c r="G397" s="8">
        <f>IF(COUNTIF($L397,"*町田市*"),100,IF(COUNTIF(L397,"*町*"),FIND("町",$L397),100))</f>
        <v>100</v>
      </c>
      <c r="H397" s="8">
        <f>IF(COUNTIF($L397,"*東村山*"),100,IF(COUNTIF(L397,"*武蔵村山*"),100,IF(COUNTIF(L397,"*羽村市*"),100,IF(COUNTIF(L397,"*村*"),FIND("村",$L397,2),100))))</f>
        <v>100</v>
      </c>
      <c r="I397" s="37" t="s">
        <v>1414</v>
      </c>
      <c r="J397" s="37" t="s">
        <v>1794</v>
      </c>
      <c r="K397" s="37" t="s">
        <v>603</v>
      </c>
      <c r="L397" s="37" t="s">
        <v>2187</v>
      </c>
      <c r="M397" s="37" t="s">
        <v>2545</v>
      </c>
      <c r="N397" s="37" t="s">
        <v>2620</v>
      </c>
      <c r="O397" s="34">
        <v>46265</v>
      </c>
    </row>
    <row r="398" spans="1:15" ht="27" x14ac:dyDescent="0.15">
      <c r="A398" s="3">
        <f t="shared" si="6"/>
        <v>397</v>
      </c>
      <c r="B398" s="7">
        <f>VLOOKUP(C398,区市町村番号!$B$3:$C$64,2,FALSE)</f>
        <v>19</v>
      </c>
      <c r="C398" s="8" t="str">
        <f>IF(D398="区",LEFT(L398,FIND("区",L398)),IF(D398="市",LEFT(L398,FIND("市",L398)),IF(D398="町",LEFT(L398,FIND("町",L398)),IF(D398="村",LEFT(L398,FIND("村",L398)),"エラー"))))</f>
        <v>板橋区</v>
      </c>
      <c r="D398" s="8" t="str">
        <f>IF(AND(E398&lt;F398,E398&lt;G398,E398&lt;H398),"区",IF(AND(F398&lt;G398,F398&lt;H398),"市",IF(G398&lt;H398,"町","村")))</f>
        <v>区</v>
      </c>
      <c r="E398" s="8">
        <f>IF(COUNTIF($L398,"*区*"),FIND("区",$L398,2),100)</f>
        <v>3</v>
      </c>
      <c r="F398" s="8">
        <f>IF(COUNTIF($L398,"*市*"),FIND("市",$L398,2),100)</f>
        <v>100</v>
      </c>
      <c r="G398" s="8">
        <f>IF(COUNTIF($L398,"*町田市*"),100,IF(COUNTIF(L398,"*町*"),FIND("町",$L398),100))</f>
        <v>100</v>
      </c>
      <c r="H398" s="8">
        <f>IF(COUNTIF($L398,"*東村山*"),100,IF(COUNTIF(L398,"*武蔵村山*"),100,IF(COUNTIF(L398,"*羽村市*"),100,IF(COUNTIF(L398,"*村*"),FIND("村",$L398,2),100))))</f>
        <v>100</v>
      </c>
      <c r="I398" s="37" t="s">
        <v>1193</v>
      </c>
      <c r="J398" s="37" t="s">
        <v>1679</v>
      </c>
      <c r="K398" s="37" t="s">
        <v>670</v>
      </c>
      <c r="L398" s="37" t="s">
        <v>2065</v>
      </c>
      <c r="M398" s="37" t="s">
        <v>2433</v>
      </c>
      <c r="N398" s="37" t="s">
        <v>21</v>
      </c>
      <c r="O398" s="34">
        <v>45930</v>
      </c>
    </row>
    <row r="399" spans="1:15" ht="27" x14ac:dyDescent="0.15">
      <c r="A399" s="3">
        <f t="shared" si="6"/>
        <v>398</v>
      </c>
      <c r="B399" s="7">
        <f>VLOOKUP(C399,区市町村番号!$B$3:$C$64,2,FALSE)</f>
        <v>19</v>
      </c>
      <c r="C399" s="8" t="str">
        <f>IF(D399="区",LEFT(L399,FIND("区",L399)),IF(D399="市",LEFT(L399,FIND("市",L399)),IF(D399="町",LEFT(L399,FIND("町",L399)),IF(D399="村",LEFT(L399,FIND("村",L399)),"エラー"))))</f>
        <v>板橋区</v>
      </c>
      <c r="D399" s="8" t="str">
        <f>IF(AND(E399&lt;F399,E399&lt;G399,E399&lt;H399),"区",IF(AND(F399&lt;G399,F399&lt;H399),"市",IF(G399&lt;H399,"町","村")))</f>
        <v>区</v>
      </c>
      <c r="E399" s="8">
        <f>IF(COUNTIF($L399,"*区*"),FIND("区",$L399,2),100)</f>
        <v>3</v>
      </c>
      <c r="F399" s="8">
        <f>IF(COUNTIF($L399,"*市*"),FIND("市",$L399,2),100)</f>
        <v>100</v>
      </c>
      <c r="G399" s="8">
        <f>IF(COUNTIF($L399,"*町田市*"),100,IF(COUNTIF(L399,"*町*"),FIND("町",$L399),100))</f>
        <v>100</v>
      </c>
      <c r="H399" s="8">
        <f>IF(COUNTIF($L399,"*東村山*"),100,IF(COUNTIF(L399,"*武蔵村山*"),100,IF(COUNTIF(L399,"*羽村市*"),100,IF(COUNTIF(L399,"*村*"),FIND("村",$L399,2),100))))</f>
        <v>100</v>
      </c>
      <c r="I399" s="37" t="s">
        <v>1192</v>
      </c>
      <c r="J399" s="37" t="s">
        <v>1678</v>
      </c>
      <c r="K399" s="37" t="s">
        <v>488</v>
      </c>
      <c r="L399" s="37" t="s">
        <v>2064</v>
      </c>
      <c r="M399" s="37" t="s">
        <v>2432</v>
      </c>
      <c r="N399" s="37" t="s">
        <v>21</v>
      </c>
      <c r="O399" s="34">
        <v>45930</v>
      </c>
    </row>
    <row r="400" spans="1:15" x14ac:dyDescent="0.15">
      <c r="A400" s="3">
        <f t="shared" si="6"/>
        <v>399</v>
      </c>
      <c r="B400" s="7">
        <f>VLOOKUP(C400,区市町村番号!$B$3:$C$64,2,FALSE)</f>
        <v>19</v>
      </c>
      <c r="C400" s="8" t="str">
        <f>IF(D400="区",LEFT(L400,FIND("区",L400)),IF(D400="市",LEFT(L400,FIND("市",L400)),IF(D400="町",LEFT(L400,FIND("町",L400)),IF(D400="村",LEFT(L400,FIND("村",L400)),"エラー"))))</f>
        <v>板橋区</v>
      </c>
      <c r="D400" s="8" t="str">
        <f>IF(AND(E400&lt;F400,E400&lt;G400,E400&lt;H400),"区",IF(AND(F400&lt;G400,F400&lt;H400),"市",IF(G400&lt;H400,"町","村")))</f>
        <v>区</v>
      </c>
      <c r="E400" s="8">
        <f>IF(COUNTIF($L400,"*区*"),FIND("区",$L400,2),100)</f>
        <v>3</v>
      </c>
      <c r="F400" s="8">
        <f>IF(COUNTIF($L400,"*市*"),FIND("市",$L400,2),100)</f>
        <v>100</v>
      </c>
      <c r="G400" s="8">
        <f>IF(COUNTIF($L400,"*町田市*"),100,IF(COUNTIF(L400,"*町*"),FIND("町",$L400),100))</f>
        <v>100</v>
      </c>
      <c r="H400" s="8">
        <f>IF(COUNTIF($L400,"*東村山*"),100,IF(COUNTIF(L400,"*武蔵村山*"),100,IF(COUNTIF(L400,"*羽村市*"),100,IF(COUNTIF(L400,"*村*"),FIND("村",$L400,2),100))))</f>
        <v>100</v>
      </c>
      <c r="I400" s="37" t="s">
        <v>1215</v>
      </c>
      <c r="J400" s="37" t="s">
        <v>1677</v>
      </c>
      <c r="K400" s="37" t="s">
        <v>1829</v>
      </c>
      <c r="L400" s="37" t="s">
        <v>2063</v>
      </c>
      <c r="M400" s="37" t="s">
        <v>2431</v>
      </c>
      <c r="N400" s="37" t="s">
        <v>3</v>
      </c>
      <c r="O400" s="34">
        <v>46022</v>
      </c>
    </row>
    <row r="401" spans="1:15" x14ac:dyDescent="0.15">
      <c r="A401" s="3">
        <f t="shared" si="6"/>
        <v>400</v>
      </c>
      <c r="B401" s="7">
        <f>VLOOKUP(C401,区市町村番号!$B$3:$C$64,2,FALSE)</f>
        <v>19</v>
      </c>
      <c r="C401" s="8" t="str">
        <f>IF(D401="区",LEFT(L401,FIND("区",L401)),IF(D401="市",LEFT(L401,FIND("市",L401)),IF(D401="町",LEFT(L401,FIND("町",L401)),IF(D401="村",LEFT(L401,FIND("村",L401)),"エラー"))))</f>
        <v>板橋区</v>
      </c>
      <c r="D401" s="8" t="str">
        <f>IF(AND(E401&lt;F401,E401&lt;G401,E401&lt;H401),"区",IF(AND(F401&lt;G401,F401&lt;H401),"市",IF(G401&lt;H401,"町","村")))</f>
        <v>区</v>
      </c>
      <c r="E401" s="8">
        <f>IF(COUNTIF($L401,"*区*"),FIND("区",$L401,2),100)</f>
        <v>3</v>
      </c>
      <c r="F401" s="8">
        <f>IF(COUNTIF($L401,"*市*"),FIND("市",$L401,2),100)</f>
        <v>100</v>
      </c>
      <c r="G401" s="8">
        <f>IF(COUNTIF($L401,"*町田市*"),100,IF(COUNTIF(L401,"*町*"),FIND("町",$L401),100))</f>
        <v>100</v>
      </c>
      <c r="H401" s="8">
        <f>IF(COUNTIF($L401,"*東村山*"),100,IF(COUNTIF(L401,"*武蔵村山*"),100,IF(COUNTIF(L401,"*羽村市*"),100,IF(COUNTIF(L401,"*村*"),FIND("村",$L401,2),100))))</f>
        <v>100</v>
      </c>
      <c r="I401" s="37" t="s">
        <v>1190</v>
      </c>
      <c r="J401" s="37" t="s">
        <v>1677</v>
      </c>
      <c r="K401" s="37" t="s">
        <v>1829</v>
      </c>
      <c r="L401" s="37" t="s">
        <v>2063</v>
      </c>
      <c r="M401" s="37" t="s">
        <v>2431</v>
      </c>
      <c r="N401" s="37" t="s">
        <v>3</v>
      </c>
      <c r="O401" s="34">
        <v>45930</v>
      </c>
    </row>
    <row r="402" spans="1:15" x14ac:dyDescent="0.15">
      <c r="A402" s="3">
        <f t="shared" si="6"/>
        <v>401</v>
      </c>
      <c r="B402" s="7">
        <f>VLOOKUP(C402,区市町村番号!$B$3:$C$64,2,FALSE)</f>
        <v>19</v>
      </c>
      <c r="C402" s="8" t="str">
        <f>IF(D402="区",LEFT(L402,FIND("区",L402)),IF(D402="市",LEFT(L402,FIND("市",L402)),IF(D402="町",LEFT(L402,FIND("町",L402)),IF(D402="村",LEFT(L402,FIND("村",L402)),"エラー"))))</f>
        <v>板橋区</v>
      </c>
      <c r="D402" s="8" t="str">
        <f>IF(AND(E402&lt;F402,E402&lt;G402,E402&lt;H402),"区",IF(AND(F402&lt;G402,F402&lt;H402),"市",IF(G402&lt;H402,"町","村")))</f>
        <v>区</v>
      </c>
      <c r="E402" s="8">
        <f>IF(COUNTIF($L402,"*区*"),FIND("区",$L402,2),100)</f>
        <v>3</v>
      </c>
      <c r="F402" s="8">
        <f>IF(COUNTIF($L402,"*市*"),FIND("市",$L402,2),100)</f>
        <v>100</v>
      </c>
      <c r="G402" s="8">
        <f>IF(COUNTIF($L402,"*町田市*"),100,IF(COUNTIF(L402,"*町*"),FIND("町",$L402),100))</f>
        <v>100</v>
      </c>
      <c r="H402" s="8">
        <f>IF(COUNTIF($L402,"*東村山*"),100,IF(COUNTIF(L402,"*武蔵村山*"),100,IF(COUNTIF(L402,"*羽村市*"),100,IF(COUNTIF(L402,"*村*"),FIND("村",$L402,2),100))))</f>
        <v>100</v>
      </c>
      <c r="I402" s="37" t="s">
        <v>3257</v>
      </c>
      <c r="J402" s="37" t="s">
        <v>3208</v>
      </c>
      <c r="K402" s="37" t="s">
        <v>3209</v>
      </c>
      <c r="L402" s="37" t="s">
        <v>3210</v>
      </c>
      <c r="M402" s="37" t="s">
        <v>3211</v>
      </c>
      <c r="N402" s="37" t="s">
        <v>3</v>
      </c>
      <c r="O402" s="34">
        <v>47483</v>
      </c>
    </row>
    <row r="403" spans="1:15" ht="27" x14ac:dyDescent="0.15">
      <c r="A403" s="3">
        <f t="shared" si="6"/>
        <v>402</v>
      </c>
      <c r="B403" s="7">
        <f>VLOOKUP(C403,区市町村番号!$B$3:$C$64,2,FALSE)</f>
        <v>19</v>
      </c>
      <c r="C403" s="8" t="str">
        <f>IF(D403="区",LEFT(L403,FIND("区",L403)),IF(D403="市",LEFT(L403,FIND("市",L403)),IF(D403="町",LEFT(L403,FIND("町",L403)),IF(D403="村",LEFT(L403,FIND("村",L403)),"エラー"))))</f>
        <v>板橋区</v>
      </c>
      <c r="D403" s="8" t="str">
        <f>IF(AND(E403&lt;F403,E403&lt;G403,E403&lt;H403),"区",IF(AND(F403&lt;G403,F403&lt;H403),"市",IF(G403&lt;H403,"町","村")))</f>
        <v>区</v>
      </c>
      <c r="E403" s="8">
        <f>IF(COUNTIF($L403,"*区*"),FIND("区",$L403,2),100)</f>
        <v>3</v>
      </c>
      <c r="F403" s="8">
        <f>IF(COUNTIF($L403,"*市*"),FIND("市",$L403,2),100)</f>
        <v>100</v>
      </c>
      <c r="G403" s="8">
        <f>IF(COUNTIF($L403,"*町田市*"),100,IF(COUNTIF(L403,"*町*"),FIND("町",$L403),100))</f>
        <v>100</v>
      </c>
      <c r="H403" s="8">
        <f>IF(COUNTIF($L403,"*東村山*"),100,IF(COUNTIF(L403,"*武蔵村山*"),100,IF(COUNTIF(L403,"*羽村市*"),100,IF(COUNTIF(L403,"*村*"),FIND("村",$L403,2),100))))</f>
        <v>100</v>
      </c>
      <c r="I403" s="37" t="s">
        <v>3107</v>
      </c>
      <c r="J403" s="37" t="s">
        <v>3208</v>
      </c>
      <c r="K403" s="37" t="s">
        <v>3209</v>
      </c>
      <c r="L403" s="37" t="s">
        <v>3210</v>
      </c>
      <c r="M403" s="37" t="s">
        <v>3211</v>
      </c>
      <c r="N403" s="37" t="s">
        <v>59</v>
      </c>
      <c r="O403" s="34">
        <v>47452</v>
      </c>
    </row>
    <row r="404" spans="1:15" x14ac:dyDescent="0.15">
      <c r="A404" s="3">
        <f t="shared" si="6"/>
        <v>403</v>
      </c>
      <c r="B404" s="7">
        <f>VLOOKUP(C404,区市町村番号!$B$3:$C$64,2,FALSE)</f>
        <v>19</v>
      </c>
      <c r="C404" s="8" t="str">
        <f>IF(D404="区",LEFT(L404,FIND("区",L404)),IF(D404="市",LEFT(L404,FIND("市",L404)),IF(D404="町",LEFT(L404,FIND("町",L404)),IF(D404="村",LEFT(L404,FIND("村",L404)),"エラー"))))</f>
        <v>板橋区</v>
      </c>
      <c r="D404" s="8" t="str">
        <f>IF(AND(E404&lt;F404,E404&lt;G404,E404&lt;H404),"区",IF(AND(F404&lt;G404,F404&lt;H404),"市",IF(G404&lt;H404,"町","村")))</f>
        <v>区</v>
      </c>
      <c r="E404" s="8">
        <f>IF(COUNTIF($L404,"*区*"),FIND("区",$L404,2),100)</f>
        <v>3</v>
      </c>
      <c r="F404" s="8">
        <f>IF(COUNTIF($L404,"*市*"),FIND("市",$L404,2),100)</f>
        <v>100</v>
      </c>
      <c r="G404" s="8">
        <f>IF(COUNTIF($L404,"*町田市*"),100,IF(COUNTIF(L404,"*町*"),FIND("町",$L404),100))</f>
        <v>100</v>
      </c>
      <c r="H404" s="8">
        <f>IF(COUNTIF($L404,"*東村山*"),100,IF(COUNTIF(L404,"*武蔵村山*"),100,IF(COUNTIF(L404,"*羽村市*"),100,IF(COUNTIF(L404,"*村*"),FIND("村",$L404,2),100))))</f>
        <v>100</v>
      </c>
      <c r="I404" s="37" t="s">
        <v>1128</v>
      </c>
      <c r="J404" s="37" t="s">
        <v>1625</v>
      </c>
      <c r="K404" s="37" t="s">
        <v>469</v>
      </c>
      <c r="L404" s="37" t="s">
        <v>2014</v>
      </c>
      <c r="M404" s="37" t="s">
        <v>2379</v>
      </c>
      <c r="N404" s="37" t="s">
        <v>35</v>
      </c>
      <c r="O404" s="34">
        <v>45930</v>
      </c>
    </row>
    <row r="405" spans="1:15" x14ac:dyDescent="0.15">
      <c r="A405" s="3">
        <f t="shared" si="6"/>
        <v>404</v>
      </c>
      <c r="B405" s="7">
        <f>VLOOKUP(C405,区市町村番号!$B$3:$C$64,2,FALSE)</f>
        <v>19</v>
      </c>
      <c r="C405" s="8" t="str">
        <f>IF(D405="区",LEFT(L405,FIND("区",L405)),IF(D405="市",LEFT(L405,FIND("市",L405)),IF(D405="町",LEFT(L405,FIND("町",L405)),IF(D405="村",LEFT(L405,FIND("村",L405)),"エラー"))))</f>
        <v>板橋区</v>
      </c>
      <c r="D405" s="8" t="str">
        <f>IF(AND(E405&lt;F405,E405&lt;G405,E405&lt;H405),"区",IF(AND(F405&lt;G405,F405&lt;H405),"市",IF(G405&lt;H405,"町","村")))</f>
        <v>区</v>
      </c>
      <c r="E405" s="8">
        <f>IF(COUNTIF($L405,"*区*"),FIND("区",$L405,2),100)</f>
        <v>3</v>
      </c>
      <c r="F405" s="8">
        <f>IF(COUNTIF($L405,"*市*"),FIND("市",$L405,2),100)</f>
        <v>100</v>
      </c>
      <c r="G405" s="8">
        <f>IF(COUNTIF($L405,"*町田市*"),100,IF(COUNTIF(L405,"*町*"),FIND("町",$L405),100))</f>
        <v>100</v>
      </c>
      <c r="H405" s="8">
        <f>IF(COUNTIF($L405,"*東村山*"),100,IF(COUNTIF(L405,"*武蔵村山*"),100,IF(COUNTIF(L405,"*羽村市*"),100,IF(COUNTIF(L405,"*村*"),FIND("村",$L405,2),100))))</f>
        <v>100</v>
      </c>
      <c r="I405" s="37" t="s">
        <v>3267</v>
      </c>
      <c r="J405" s="37" t="s">
        <v>3471</v>
      </c>
      <c r="K405" s="37" t="s">
        <v>488</v>
      </c>
      <c r="L405" s="37" t="s">
        <v>3472</v>
      </c>
      <c r="M405" s="37" t="s">
        <v>3473</v>
      </c>
      <c r="N405" s="37" t="s">
        <v>3</v>
      </c>
      <c r="O405" s="34">
        <v>47483</v>
      </c>
    </row>
    <row r="406" spans="1:15" x14ac:dyDescent="0.15">
      <c r="A406" s="3">
        <f t="shared" si="6"/>
        <v>405</v>
      </c>
      <c r="B406" s="7">
        <f>VLOOKUP(C406,区市町村番号!$B$3:$C$64,2,FALSE)</f>
        <v>19</v>
      </c>
      <c r="C406" s="8" t="str">
        <f>IF(D406="区",LEFT(L406,FIND("区",L406)),IF(D406="市",LEFT(L406,FIND("市",L406)),IF(D406="町",LEFT(L406,FIND("町",L406)),IF(D406="村",LEFT(L406,FIND("村",L406)),"エラー"))))</f>
        <v>板橋区</v>
      </c>
      <c r="D406" s="8" t="str">
        <f>IF(AND(E406&lt;F406,E406&lt;G406,E406&lt;H406),"区",IF(AND(F406&lt;G406,F406&lt;H406),"市",IF(G406&lt;H406,"町","村")))</f>
        <v>区</v>
      </c>
      <c r="E406" s="8">
        <f>IF(COUNTIF($L406,"*区*"),FIND("区",$L406,2),100)</f>
        <v>3</v>
      </c>
      <c r="F406" s="8">
        <f>IF(COUNTIF($L406,"*市*"),FIND("市",$L406,2),100)</f>
        <v>100</v>
      </c>
      <c r="G406" s="8">
        <f>IF(COUNTIF($L406,"*町田市*"),100,IF(COUNTIF(L406,"*町*"),FIND("町",$L406),100))</f>
        <v>100</v>
      </c>
      <c r="H406" s="8">
        <f>IF(COUNTIF($L406,"*東村山*"),100,IF(COUNTIF(L406,"*武蔵村山*"),100,IF(COUNTIF(L406,"*羽村市*"),100,IF(COUNTIF(L406,"*村*"),FIND("村",$L406,2),100))))</f>
        <v>100</v>
      </c>
      <c r="I406" s="37" t="s">
        <v>860</v>
      </c>
      <c r="J406" s="37" t="s">
        <v>244</v>
      </c>
      <c r="K406" s="37" t="s">
        <v>615</v>
      </c>
      <c r="L406" s="37" t="s">
        <v>303</v>
      </c>
      <c r="M406" s="37" t="s">
        <v>114</v>
      </c>
      <c r="N406" s="37" t="s">
        <v>3</v>
      </c>
      <c r="O406" s="34">
        <v>47514</v>
      </c>
    </row>
    <row r="407" spans="1:15" x14ac:dyDescent="0.15">
      <c r="A407" s="3">
        <f t="shared" si="6"/>
        <v>406</v>
      </c>
      <c r="B407" s="7">
        <f>VLOOKUP(C407,区市町村番号!$B$3:$C$64,2,FALSE)</f>
        <v>19</v>
      </c>
      <c r="C407" s="8" t="str">
        <f>IF(D407="区",LEFT(L407,FIND("区",L407)),IF(D407="市",LEFT(L407,FIND("市",L407)),IF(D407="町",LEFT(L407,FIND("町",L407)),IF(D407="村",LEFT(L407,FIND("村",L407)),"エラー"))))</f>
        <v>板橋区</v>
      </c>
      <c r="D407" s="8" t="str">
        <f>IF(AND(E407&lt;F407,E407&lt;G407,E407&lt;H407),"区",IF(AND(F407&lt;G407,F407&lt;H407),"市",IF(G407&lt;H407,"町","村")))</f>
        <v>区</v>
      </c>
      <c r="E407" s="8">
        <f>IF(COUNTIF($L407,"*区*"),FIND("区",$L407,2),100)</f>
        <v>3</v>
      </c>
      <c r="F407" s="8">
        <f>IF(COUNTIF($L407,"*市*"),FIND("市",$L407,2),100)</f>
        <v>100</v>
      </c>
      <c r="G407" s="8">
        <f>IF(COUNTIF($L407,"*町田市*"),100,IF(COUNTIF(L407,"*町*"),FIND("町",$L407),100))</f>
        <v>100</v>
      </c>
      <c r="H407" s="8">
        <f>IF(COUNTIF($L407,"*東村山*"),100,IF(COUNTIF(L407,"*武蔵村山*"),100,IF(COUNTIF(L407,"*羽村市*"),100,IF(COUNTIF(L407,"*村*"),FIND("村",$L407,2),100))))</f>
        <v>100</v>
      </c>
      <c r="I407" s="36" t="s">
        <v>861</v>
      </c>
      <c r="J407" s="36" t="s">
        <v>244</v>
      </c>
      <c r="K407" s="36" t="s">
        <v>615</v>
      </c>
      <c r="L407" s="36" t="s">
        <v>303</v>
      </c>
      <c r="M407" s="36" t="s">
        <v>114</v>
      </c>
      <c r="N407" s="36" t="s">
        <v>3</v>
      </c>
      <c r="O407" s="34">
        <v>47514</v>
      </c>
    </row>
    <row r="408" spans="1:15" x14ac:dyDescent="0.15">
      <c r="A408" s="3">
        <f t="shared" si="6"/>
        <v>407</v>
      </c>
      <c r="B408" s="7">
        <f>VLOOKUP(C408,区市町村番号!$B$3:$C$64,2,FALSE)</f>
        <v>19</v>
      </c>
      <c r="C408" s="8" t="str">
        <f>IF(D408="区",LEFT(L408,FIND("区",L408)),IF(D408="市",LEFT(L408,FIND("市",L408)),IF(D408="町",LEFT(L408,FIND("町",L408)),IF(D408="村",LEFT(L408,FIND("村",L408)),"エラー"))))</f>
        <v>板橋区</v>
      </c>
      <c r="D408" s="8" t="str">
        <f>IF(AND(E408&lt;F408,E408&lt;G408,E408&lt;H408),"区",IF(AND(F408&lt;G408,F408&lt;H408),"市",IF(G408&lt;H408,"町","村")))</f>
        <v>区</v>
      </c>
      <c r="E408" s="8">
        <f>IF(COUNTIF($L408,"*区*"),FIND("区",$L408,2),100)</f>
        <v>3</v>
      </c>
      <c r="F408" s="8">
        <f>IF(COUNTIF($L408,"*市*"),FIND("市",$L408,2),100)</f>
        <v>100</v>
      </c>
      <c r="G408" s="8">
        <f>IF(COUNTIF($L408,"*町田市*"),100,IF(COUNTIF(L408,"*町*"),FIND("町",$L408),100))</f>
        <v>100</v>
      </c>
      <c r="H408" s="8">
        <f>IF(COUNTIF($L408,"*東村山*"),100,IF(COUNTIF(L408,"*武蔵村山*"),100,IF(COUNTIF(L408,"*羽村市*"),100,IF(COUNTIF(L408,"*村*"),FIND("村",$L408,2),100))))</f>
        <v>100</v>
      </c>
      <c r="I408" s="37" t="s">
        <v>1440</v>
      </c>
      <c r="J408" s="37" t="s">
        <v>1806</v>
      </c>
      <c r="K408" s="37" t="s">
        <v>420</v>
      </c>
      <c r="L408" s="37" t="s">
        <v>2198</v>
      </c>
      <c r="M408" s="37" t="s">
        <v>2553</v>
      </c>
      <c r="N408" s="37" t="s">
        <v>28</v>
      </c>
      <c r="O408" s="34">
        <v>46477</v>
      </c>
    </row>
    <row r="409" spans="1:15" x14ac:dyDescent="0.15">
      <c r="A409" s="3">
        <f t="shared" si="6"/>
        <v>408</v>
      </c>
      <c r="B409" s="7">
        <f>VLOOKUP(C409,区市町村番号!$B$3:$C$64,2,FALSE)</f>
        <v>19</v>
      </c>
      <c r="C409" s="8" t="str">
        <f>IF(D409="区",LEFT(L409,FIND("区",L409)),IF(D409="市",LEFT(L409,FIND("市",L409)),IF(D409="町",LEFT(L409,FIND("町",L409)),IF(D409="村",LEFT(L409,FIND("村",L409)),"エラー"))))</f>
        <v>板橋区</v>
      </c>
      <c r="D409" s="8" t="str">
        <f>IF(AND(E409&lt;F409,E409&lt;G409,E409&lt;H409),"区",IF(AND(F409&lt;G409,F409&lt;H409),"市",IF(G409&lt;H409,"町","村")))</f>
        <v>区</v>
      </c>
      <c r="E409" s="8">
        <f>IF(COUNTIF($L409,"*区*"),FIND("区",$L409,2),100)</f>
        <v>3</v>
      </c>
      <c r="F409" s="8">
        <f>IF(COUNTIF($L409,"*市*"),FIND("市",$L409,2),100)</f>
        <v>100</v>
      </c>
      <c r="G409" s="8">
        <f>IF(COUNTIF($L409,"*町田市*"),100,IF(COUNTIF(L409,"*町*"),FIND("町",$L409),100))</f>
        <v>100</v>
      </c>
      <c r="H409" s="8">
        <f>IF(COUNTIF($L409,"*東村山*"),100,IF(COUNTIF(L409,"*武蔵村山*"),100,IF(COUNTIF(L409,"*羽村市*"),100,IF(COUNTIF(L409,"*村*"),FIND("村",$L409,2),100))))</f>
        <v>100</v>
      </c>
      <c r="I409" s="37" t="s">
        <v>1034</v>
      </c>
      <c r="J409" s="37" t="s">
        <v>1569</v>
      </c>
      <c r="K409" s="37" t="s">
        <v>420</v>
      </c>
      <c r="L409" s="37" t="s">
        <v>1961</v>
      </c>
      <c r="M409" s="37" t="s">
        <v>2318</v>
      </c>
      <c r="N409" s="37" t="s">
        <v>3</v>
      </c>
      <c r="O409" s="34">
        <v>45991</v>
      </c>
    </row>
    <row r="410" spans="1:15" x14ac:dyDescent="0.15">
      <c r="A410" s="3">
        <f t="shared" si="6"/>
        <v>409</v>
      </c>
      <c r="B410" s="7">
        <f>VLOOKUP(C410,区市町村番号!$B$3:$C$64,2,FALSE)</f>
        <v>19</v>
      </c>
      <c r="C410" s="8" t="str">
        <f>IF(D410="区",LEFT(L410,FIND("区",L410)),IF(D410="市",LEFT(L410,FIND("市",L410)),IF(D410="町",LEFT(L410,FIND("町",L410)),IF(D410="村",LEFT(L410,FIND("村",L410)),"エラー"))))</f>
        <v>板橋区</v>
      </c>
      <c r="D410" s="8" t="str">
        <f>IF(AND(E410&lt;F410,E410&lt;G410,E410&lt;H410),"区",IF(AND(F410&lt;G410,F410&lt;H410),"市",IF(G410&lt;H410,"町","村")))</f>
        <v>区</v>
      </c>
      <c r="E410" s="8">
        <f>IF(COUNTIF($L410,"*区*"),FIND("区",$L410,2),100)</f>
        <v>3</v>
      </c>
      <c r="F410" s="8">
        <f>IF(COUNTIF($L410,"*市*"),FIND("市",$L410,2),100)</f>
        <v>100</v>
      </c>
      <c r="G410" s="8">
        <f>IF(COUNTIF($L410,"*町田市*"),100,IF(COUNTIF(L410,"*町*"),FIND("町",$L410),100))</f>
        <v>100</v>
      </c>
      <c r="H410" s="8">
        <f>IF(COUNTIF($L410,"*東村山*"),100,IF(COUNTIF(L410,"*武蔵村山*"),100,IF(COUNTIF(L410,"*羽村市*"),100,IF(COUNTIF(L410,"*村*"),FIND("村",$L410,2),100))))</f>
        <v>100</v>
      </c>
      <c r="I410" s="38" t="s">
        <v>991</v>
      </c>
      <c r="J410" s="39" t="s">
        <v>1546</v>
      </c>
      <c r="K410" s="39" t="s">
        <v>420</v>
      </c>
      <c r="L410" s="39" t="s">
        <v>1940</v>
      </c>
      <c r="M410" s="39" t="s">
        <v>2296</v>
      </c>
      <c r="N410" s="40" t="s">
        <v>3</v>
      </c>
      <c r="O410" s="34">
        <v>47573</v>
      </c>
    </row>
    <row r="411" spans="1:15" x14ac:dyDescent="0.15">
      <c r="A411" s="3">
        <f t="shared" si="6"/>
        <v>410</v>
      </c>
      <c r="B411" s="7">
        <f>VLOOKUP(C411,区市町村番号!$B$3:$C$64,2,FALSE)</f>
        <v>19</v>
      </c>
      <c r="C411" s="8" t="str">
        <f>IF(D411="区",LEFT(L411,FIND("区",L411)),IF(D411="市",LEFT(L411,FIND("市",L411)),IF(D411="町",LEFT(L411,FIND("町",L411)),IF(D411="村",LEFT(L411,FIND("村",L411)),"エラー"))))</f>
        <v>板橋区</v>
      </c>
      <c r="D411" s="8" t="str">
        <f>IF(AND(E411&lt;F411,E411&lt;G411,E411&lt;H411),"区",IF(AND(F411&lt;G411,F411&lt;H411),"市",IF(G411&lt;H411,"町","村")))</f>
        <v>区</v>
      </c>
      <c r="E411" s="8">
        <f>IF(COUNTIF($L411,"*区*"),FIND("区",$L411,2),100)</f>
        <v>3</v>
      </c>
      <c r="F411" s="8">
        <f>IF(COUNTIF($L411,"*市*"),FIND("市",$L411,2),100)</f>
        <v>100</v>
      </c>
      <c r="G411" s="8">
        <f>IF(COUNTIF($L411,"*町田市*"),100,IF(COUNTIF(L411,"*町*"),FIND("町",$L411),100))</f>
        <v>8</v>
      </c>
      <c r="H411" s="8">
        <f>IF(COUNTIF($L411,"*東村山*"),100,IF(COUNTIF(L411,"*武蔵村山*"),100,IF(COUNTIF(L411,"*羽村市*"),100,IF(COUNTIF(L411,"*村*"),FIND("村",$L411,2),100))))</f>
        <v>100</v>
      </c>
      <c r="I411" s="37" t="s">
        <v>2959</v>
      </c>
      <c r="J411" s="37" t="s">
        <v>3002</v>
      </c>
      <c r="K411" s="37" t="s">
        <v>3003</v>
      </c>
      <c r="L411" s="37" t="s">
        <v>3004</v>
      </c>
      <c r="M411" s="37" t="s">
        <v>3005</v>
      </c>
      <c r="N411" s="37" t="s">
        <v>350</v>
      </c>
      <c r="O411" s="34">
        <v>47208</v>
      </c>
    </row>
    <row r="412" spans="1:15" x14ac:dyDescent="0.15">
      <c r="A412" s="3">
        <f t="shared" si="6"/>
        <v>411</v>
      </c>
      <c r="B412" s="7">
        <f>VLOOKUP(C412,区市町村番号!$B$3:$C$64,2,FALSE)</f>
        <v>20</v>
      </c>
      <c r="C412" s="8" t="str">
        <f>IF(D412="区",LEFT(L412,FIND("区",L412)),IF(D412="市",LEFT(L412,FIND("市",L412)),IF(D412="町",LEFT(L412,FIND("町",L412)),IF(D412="村",LEFT(L412,FIND("村",L412)),"エラー"))))</f>
        <v>練馬区</v>
      </c>
      <c r="D412" s="8" t="str">
        <f>IF(AND(E412&lt;F412,E412&lt;G412,E412&lt;H412),"区",IF(AND(F412&lt;G412,F412&lt;H412),"市",IF(G412&lt;H412,"町","村")))</f>
        <v>区</v>
      </c>
      <c r="E412" s="8">
        <f>IF(COUNTIF($L412,"*区*"),FIND("区",$L412,2),100)</f>
        <v>3</v>
      </c>
      <c r="F412" s="8">
        <f>IF(COUNTIF($L412,"*市*"),FIND("市",$L412,2),100)</f>
        <v>100</v>
      </c>
      <c r="G412" s="8">
        <f>IF(COUNTIF($L412,"*町田市*"),100,IF(COUNTIF(L412,"*町*"),FIND("町",$L412),100))</f>
        <v>100</v>
      </c>
      <c r="H412" s="8">
        <f>IF(COUNTIF($L412,"*東村山*"),100,IF(COUNTIF(L412,"*武蔵村山*"),100,IF(COUNTIF(L412,"*羽村市*"),100,IF(COUNTIF(L412,"*村*"),FIND("村",$L412,2),100))))</f>
        <v>100</v>
      </c>
      <c r="I412" s="37" t="s">
        <v>1068</v>
      </c>
      <c r="J412" s="37" t="s">
        <v>1589</v>
      </c>
      <c r="K412" s="37" t="s">
        <v>679</v>
      </c>
      <c r="L412" s="37" t="s">
        <v>1978</v>
      </c>
      <c r="M412" s="37" t="s">
        <v>2339</v>
      </c>
      <c r="N412" s="37" t="s">
        <v>3</v>
      </c>
      <c r="O412" s="34">
        <v>46112</v>
      </c>
    </row>
    <row r="413" spans="1:15" x14ac:dyDescent="0.15">
      <c r="A413" s="3">
        <f t="shared" si="6"/>
        <v>412</v>
      </c>
      <c r="B413" s="7">
        <f>VLOOKUP(C413,区市町村番号!$B$3:$C$64,2,FALSE)</f>
        <v>20</v>
      </c>
      <c r="C413" s="8" t="str">
        <f>IF(D413="区",LEFT(L413,FIND("区",L413)),IF(D413="市",LEFT(L413,FIND("市",L413)),IF(D413="町",LEFT(L413,FIND("町",L413)),IF(D413="村",LEFT(L413,FIND("村",L413)),"エラー"))))</f>
        <v>練馬区</v>
      </c>
      <c r="D413" s="8" t="str">
        <f>IF(AND(E413&lt;F413,E413&lt;G413,E413&lt;H413),"区",IF(AND(F413&lt;G413,F413&lt;H413),"市",IF(G413&lt;H413,"町","村")))</f>
        <v>区</v>
      </c>
      <c r="E413" s="8">
        <f>IF(COUNTIF($L413,"*区*"),FIND("区",$L413,2),100)</f>
        <v>3</v>
      </c>
      <c r="F413" s="8">
        <f>IF(COUNTIF($L413,"*市*"),FIND("市",$L413,2),100)</f>
        <v>100</v>
      </c>
      <c r="G413" s="8">
        <f>IF(COUNTIF($L413,"*町田市*"),100,IF(COUNTIF(L413,"*町*"),FIND("町",$L413),100))</f>
        <v>100</v>
      </c>
      <c r="H413" s="8">
        <f>IF(COUNTIF($L413,"*東村山*"),100,IF(COUNTIF(L413,"*武蔵村山*"),100,IF(COUNTIF(L413,"*羽村市*"),100,IF(COUNTIF(L413,"*村*"),FIND("村",$L413,2),100))))</f>
        <v>100</v>
      </c>
      <c r="I413" s="37" t="s">
        <v>1436</v>
      </c>
      <c r="J413" s="37" t="s">
        <v>3422</v>
      </c>
      <c r="K413" s="37" t="s">
        <v>401</v>
      </c>
      <c r="L413" s="37" t="s">
        <v>3423</v>
      </c>
      <c r="M413" s="37" t="s">
        <v>3424</v>
      </c>
      <c r="N413" s="37" t="s">
        <v>2621</v>
      </c>
      <c r="O413" s="34">
        <v>46477</v>
      </c>
    </row>
    <row r="414" spans="1:15" x14ac:dyDescent="0.15">
      <c r="A414" s="3">
        <f t="shared" si="6"/>
        <v>413</v>
      </c>
      <c r="B414" s="7">
        <f>VLOOKUP(C414,区市町村番号!$B$3:$C$64,2,FALSE)</f>
        <v>20</v>
      </c>
      <c r="C414" s="8" t="str">
        <f>IF(D414="区",LEFT(L414,FIND("区",L414)),IF(D414="市",LEFT(L414,FIND("市",L414)),IF(D414="町",LEFT(L414,FIND("町",L414)),IF(D414="村",LEFT(L414,FIND("村",L414)),"エラー"))))</f>
        <v>練馬区</v>
      </c>
      <c r="D414" s="8" t="str">
        <f>IF(AND(E414&lt;F414,E414&lt;G414,E414&lt;H414),"区",IF(AND(F414&lt;G414,F414&lt;H414),"市",IF(G414&lt;H414,"町","村")))</f>
        <v>区</v>
      </c>
      <c r="E414" s="8">
        <f>IF(COUNTIF($L414,"*区*"),FIND("区",$L414,2),100)</f>
        <v>3</v>
      </c>
      <c r="F414" s="8">
        <f>IF(COUNTIF($L414,"*市*"),FIND("市",$L414,2),100)</f>
        <v>100</v>
      </c>
      <c r="G414" s="8">
        <f>IF(COUNTIF($L414,"*町田市*"),100,IF(COUNTIF(L414,"*町*"),FIND("町",$L414),100))</f>
        <v>7</v>
      </c>
      <c r="H414" s="8">
        <f>IF(COUNTIF($L414,"*東村山*"),100,IF(COUNTIF(L414,"*武蔵村山*"),100,IF(COUNTIF(L414,"*羽村市*"),100,IF(COUNTIF(L414,"*村*"),FIND("村",$L414,2),100))))</f>
        <v>100</v>
      </c>
      <c r="I414" s="37" t="s">
        <v>875</v>
      </c>
      <c r="J414" s="37" t="s">
        <v>1476</v>
      </c>
      <c r="K414" s="37" t="s">
        <v>430</v>
      </c>
      <c r="L414" s="37" t="s">
        <v>3200</v>
      </c>
      <c r="M414" s="37" t="s">
        <v>2219</v>
      </c>
      <c r="N414" s="37" t="s">
        <v>807</v>
      </c>
      <c r="O414" s="34">
        <v>47514</v>
      </c>
    </row>
    <row r="415" spans="1:15" x14ac:dyDescent="0.15">
      <c r="A415" s="3">
        <f t="shared" si="6"/>
        <v>414</v>
      </c>
      <c r="B415" s="7">
        <f>VLOOKUP(C415,区市町村番号!$B$3:$C$64,2,FALSE)</f>
        <v>20</v>
      </c>
      <c r="C415" s="8" t="str">
        <f>IF(D415="区",LEFT(L415,FIND("区",L415)),IF(D415="市",LEFT(L415,FIND("市",L415)),IF(D415="町",LEFT(L415,FIND("町",L415)),IF(D415="村",LEFT(L415,FIND("村",L415)),"エラー"))))</f>
        <v>練馬区</v>
      </c>
      <c r="D415" s="8" t="str">
        <f>IF(AND(E415&lt;F415,E415&lt;G415,E415&lt;H415),"区",IF(AND(F415&lt;G415,F415&lt;H415),"市",IF(G415&lt;H415,"町","村")))</f>
        <v>区</v>
      </c>
      <c r="E415" s="8">
        <f>IF(COUNTIF($L415,"*区*"),FIND("区",$L415,2),100)</f>
        <v>3</v>
      </c>
      <c r="F415" s="8">
        <f>IF(COUNTIF($L415,"*市*"),FIND("市",$L415,2),100)</f>
        <v>100</v>
      </c>
      <c r="G415" s="8">
        <f>IF(COUNTIF($L415,"*町田市*"),100,IF(COUNTIF(L415,"*町*"),FIND("町",$L415),100))</f>
        <v>5</v>
      </c>
      <c r="H415" s="8">
        <f>IF(COUNTIF($L415,"*東村山*"),100,IF(COUNTIF(L415,"*武蔵村山*"),100,IF(COUNTIF(L415,"*羽村市*"),100,IF(COUNTIF(L415,"*村*"),FIND("村",$L415,2),100))))</f>
        <v>100</v>
      </c>
      <c r="I415" s="36" t="s">
        <v>1456</v>
      </c>
      <c r="J415" s="36" t="s">
        <v>234</v>
      </c>
      <c r="K415" s="36" t="s">
        <v>431</v>
      </c>
      <c r="L415" s="36" t="s">
        <v>155</v>
      </c>
      <c r="M415" s="36" t="s">
        <v>773</v>
      </c>
      <c r="N415" s="36" t="s">
        <v>3</v>
      </c>
      <c r="O415" s="34">
        <v>46568</v>
      </c>
    </row>
    <row r="416" spans="1:15" x14ac:dyDescent="0.15">
      <c r="A416" s="3">
        <f t="shared" si="6"/>
        <v>415</v>
      </c>
      <c r="B416" s="7">
        <f>VLOOKUP(C416,区市町村番号!$B$3:$C$64,2,FALSE)</f>
        <v>20</v>
      </c>
      <c r="C416" s="8" t="str">
        <f>IF(D416="区",LEFT(L416,FIND("区",L416)),IF(D416="市",LEFT(L416,FIND("市",L416)),IF(D416="町",LEFT(L416,FIND("町",L416)),IF(D416="村",LEFT(L416,FIND("村",L416)),"エラー"))))</f>
        <v>練馬区</v>
      </c>
      <c r="D416" s="8" t="str">
        <f>IF(AND(E416&lt;F416,E416&lt;G416,E416&lt;H416),"区",IF(AND(F416&lt;G416,F416&lt;H416),"市",IF(G416&lt;H416,"町","村")))</f>
        <v>区</v>
      </c>
      <c r="E416" s="8">
        <f>IF(COUNTIF($L416,"*区*"),FIND("区",$L416,2),100)</f>
        <v>3</v>
      </c>
      <c r="F416" s="8">
        <f>IF(COUNTIF($L416,"*市*"),FIND("市",$L416,2),100)</f>
        <v>100</v>
      </c>
      <c r="G416" s="8">
        <f>IF(COUNTIF($L416,"*町田市*"),100,IF(COUNTIF(L416,"*町*"),FIND("町",$L416),100))</f>
        <v>6</v>
      </c>
      <c r="H416" s="8">
        <f>IF(COUNTIF($L416,"*東村山*"),100,IF(COUNTIF(L416,"*武蔵村山*"),100,IF(COUNTIF(L416,"*羽村市*"),100,IF(COUNTIF(L416,"*村*"),FIND("村",$L416,2),100))))</f>
        <v>100</v>
      </c>
      <c r="I416" s="37" t="s">
        <v>1347</v>
      </c>
      <c r="J416" s="37" t="s">
        <v>2968</v>
      </c>
      <c r="K416" s="37" t="s">
        <v>637</v>
      </c>
      <c r="L416" s="37" t="s">
        <v>2155</v>
      </c>
      <c r="M416" s="37" t="s">
        <v>2516</v>
      </c>
      <c r="N416" s="37" t="s">
        <v>2612</v>
      </c>
      <c r="O416" s="34">
        <v>47361</v>
      </c>
    </row>
    <row r="417" spans="1:15" x14ac:dyDescent="0.15">
      <c r="A417" s="3">
        <f t="shared" si="6"/>
        <v>416</v>
      </c>
      <c r="B417" s="7">
        <f>VLOOKUP(C417,区市町村番号!$B$3:$C$64,2,FALSE)</f>
        <v>20</v>
      </c>
      <c r="C417" s="8" t="str">
        <f>IF(D417="区",LEFT(L417,FIND("区",L417)),IF(D417="市",LEFT(L417,FIND("市",L417)),IF(D417="町",LEFT(L417,FIND("町",L417)),IF(D417="村",LEFT(L417,FIND("村",L417)),"エラー"))))</f>
        <v>練馬区</v>
      </c>
      <c r="D417" s="8" t="str">
        <f>IF(AND(E417&lt;F417,E417&lt;G417,E417&lt;H417),"区",IF(AND(F417&lt;G417,F417&lt;H417),"市",IF(G417&lt;H417,"町","村")))</f>
        <v>区</v>
      </c>
      <c r="E417" s="8">
        <f>IF(COUNTIF($L417,"*区*"),FIND("区",$L417,2),100)</f>
        <v>3</v>
      </c>
      <c r="F417" s="8">
        <f>IF(COUNTIF($L417,"*市*"),FIND("市",$L417,2),100)</f>
        <v>100</v>
      </c>
      <c r="G417" s="8">
        <f>IF(COUNTIF($L417,"*町田市*"),100,IF(COUNTIF(L417,"*町*"),FIND("町",$L417),100))</f>
        <v>100</v>
      </c>
      <c r="H417" s="8">
        <f>IF(COUNTIF($L417,"*東村山*"),100,IF(COUNTIF(L417,"*武蔵村山*"),100,IF(COUNTIF(L417,"*羽村市*"),100,IF(COUNTIF(L417,"*村*"),FIND("村",$L417,2),100))))</f>
        <v>100</v>
      </c>
      <c r="I417" s="37" t="s">
        <v>1385</v>
      </c>
      <c r="J417" s="37" t="s">
        <v>3410</v>
      </c>
      <c r="K417" s="37" t="s">
        <v>3411</v>
      </c>
      <c r="L417" s="37" t="s">
        <v>3412</v>
      </c>
      <c r="M417" s="37" t="s">
        <v>3413</v>
      </c>
      <c r="N417" s="37" t="s">
        <v>3</v>
      </c>
      <c r="O417" s="34">
        <v>46053</v>
      </c>
    </row>
    <row r="418" spans="1:15" ht="27" x14ac:dyDescent="0.15">
      <c r="A418" s="3">
        <f t="shared" si="6"/>
        <v>417</v>
      </c>
      <c r="B418" s="7">
        <f>VLOOKUP(C418,区市町村番号!$B$3:$C$64,2,FALSE)</f>
        <v>20</v>
      </c>
      <c r="C418" s="8" t="str">
        <f>IF(D418="区",LEFT(L418,FIND("区",L418)),IF(D418="市",LEFT(L418,FIND("市",L418)),IF(D418="町",LEFT(L418,FIND("町",L418)),IF(D418="村",LEFT(L418,FIND("村",L418)),"エラー"))))</f>
        <v>練馬区</v>
      </c>
      <c r="D418" s="8" t="str">
        <f>IF(AND(E418&lt;F418,E418&lt;G418,E418&lt;H418),"区",IF(AND(F418&lt;G418,F418&lt;H418),"市",IF(G418&lt;H418,"町","村")))</f>
        <v>区</v>
      </c>
      <c r="E418" s="8">
        <f>IF(COUNTIF($L418,"*区*"),FIND("区",$L418,2),100)</f>
        <v>3</v>
      </c>
      <c r="F418" s="8">
        <f>IF(COUNTIF($L418,"*市*"),FIND("市",$L418,2),100)</f>
        <v>100</v>
      </c>
      <c r="G418" s="8">
        <f>IF(COUNTIF($L418,"*町田市*"),100,IF(COUNTIF(L418,"*町*"),FIND("町",$L418),100))</f>
        <v>100</v>
      </c>
      <c r="H418" s="8">
        <f>IF(COUNTIF($L418,"*東村山*"),100,IF(COUNTIF(L418,"*武蔵村山*"),100,IF(COUNTIF(L418,"*羽村市*"),100,IF(COUNTIF(L418,"*村*"),FIND("村",$L418,2),100))))</f>
        <v>100</v>
      </c>
      <c r="I418" s="37" t="s">
        <v>1107</v>
      </c>
      <c r="J418" s="37" t="s">
        <v>3044</v>
      </c>
      <c r="K418" s="37" t="s">
        <v>471</v>
      </c>
      <c r="L418" s="37" t="s">
        <v>3045</v>
      </c>
      <c r="M418" s="37" t="s">
        <v>2363</v>
      </c>
      <c r="N418" s="37" t="s">
        <v>3046</v>
      </c>
      <c r="O418" s="34">
        <v>45930</v>
      </c>
    </row>
    <row r="419" spans="1:15" ht="27" x14ac:dyDescent="0.15">
      <c r="A419" s="3">
        <f t="shared" si="6"/>
        <v>418</v>
      </c>
      <c r="B419" s="7">
        <f>VLOOKUP(C419,区市町村番号!$B$3:$C$64,2,FALSE)</f>
        <v>20</v>
      </c>
      <c r="C419" s="8" t="str">
        <f>IF(D419="区",LEFT(L419,FIND("区",L419)),IF(D419="市",LEFT(L419,FIND("市",L419)),IF(D419="町",LEFT(L419,FIND("町",L419)),IF(D419="村",LEFT(L419,FIND("村",L419)),"エラー"))))</f>
        <v>練馬区</v>
      </c>
      <c r="D419" s="8" t="str">
        <f>IF(AND(E419&lt;F419,E419&lt;G419,E419&lt;H419),"区",IF(AND(F419&lt;G419,F419&lt;H419),"市",IF(G419&lt;H419,"町","村")))</f>
        <v>区</v>
      </c>
      <c r="E419" s="8">
        <f>IF(COUNTIF($L419,"*区*"),FIND("区",$L419,2),100)</f>
        <v>3</v>
      </c>
      <c r="F419" s="8">
        <f>IF(COUNTIF($L419,"*市*"),FIND("市",$L419,2),100)</f>
        <v>100</v>
      </c>
      <c r="G419" s="8">
        <f>IF(COUNTIF($L419,"*町田市*"),100,IF(COUNTIF(L419,"*町*"),FIND("町",$L419),100))</f>
        <v>6</v>
      </c>
      <c r="H419" s="8">
        <f>IF(COUNTIF($L419,"*東村山*"),100,IF(COUNTIF(L419,"*武蔵村山*"),100,IF(COUNTIF(L419,"*羽村市*"),100,IF(COUNTIF(L419,"*村*"),FIND("村",$L419,2),100))))</f>
        <v>100</v>
      </c>
      <c r="I419" s="37" t="s">
        <v>938</v>
      </c>
      <c r="J419" s="37" t="s">
        <v>1514</v>
      </c>
      <c r="K419" s="37" t="s">
        <v>399</v>
      </c>
      <c r="L419" s="37" t="s">
        <v>1904</v>
      </c>
      <c r="M419" s="37" t="s">
        <v>2259</v>
      </c>
      <c r="N419" s="37" t="s">
        <v>39</v>
      </c>
      <c r="O419" s="34">
        <v>47542</v>
      </c>
    </row>
    <row r="420" spans="1:15" x14ac:dyDescent="0.15">
      <c r="A420" s="3">
        <f t="shared" si="6"/>
        <v>419</v>
      </c>
      <c r="B420" s="7">
        <f>VLOOKUP(C420,区市町村番号!$B$3:$C$64,2,FALSE)</f>
        <v>20</v>
      </c>
      <c r="C420" s="8" t="str">
        <f>IF(D420="区",LEFT(L420,FIND("区",L420)),IF(D420="市",LEFT(L420,FIND("市",L420)),IF(D420="町",LEFT(L420,FIND("町",L420)),IF(D420="村",LEFT(L420,FIND("村",L420)),"エラー"))))</f>
        <v>練馬区</v>
      </c>
      <c r="D420" s="8" t="str">
        <f>IF(AND(E420&lt;F420,E420&lt;G420,E420&lt;H420),"区",IF(AND(F420&lt;G420,F420&lt;H420),"市",IF(G420&lt;H420,"町","村")))</f>
        <v>区</v>
      </c>
      <c r="E420" s="8">
        <f>IF(COUNTIF($L420,"*区*"),FIND("区",$L420,2),100)</f>
        <v>3</v>
      </c>
      <c r="F420" s="8">
        <f>IF(COUNTIF($L420,"*市*"),FIND("市",$L420,2),100)</f>
        <v>100</v>
      </c>
      <c r="G420" s="8">
        <f>IF(COUNTIF($L420,"*町田市*"),100,IF(COUNTIF(L420,"*町*"),FIND("町",$L420),100))</f>
        <v>7</v>
      </c>
      <c r="H420" s="8">
        <f>IF(COUNTIF($L420,"*東村山*"),100,IF(COUNTIF(L420,"*武蔵村山*"),100,IF(COUNTIF(L420,"*羽村市*"),100,IF(COUNTIF(L420,"*村*"),FIND("村",$L420,2),100))))</f>
        <v>100</v>
      </c>
      <c r="I420" s="37" t="s">
        <v>880</v>
      </c>
      <c r="J420" s="37" t="s">
        <v>770</v>
      </c>
      <c r="K420" s="37" t="s">
        <v>430</v>
      </c>
      <c r="L420" s="37" t="s">
        <v>3162</v>
      </c>
      <c r="M420" s="37" t="s">
        <v>157</v>
      </c>
      <c r="N420" s="37" t="s">
        <v>48</v>
      </c>
      <c r="O420" s="34">
        <v>46112</v>
      </c>
    </row>
    <row r="421" spans="1:15" x14ac:dyDescent="0.15">
      <c r="A421" s="3">
        <f t="shared" si="6"/>
        <v>420</v>
      </c>
      <c r="B421" s="7">
        <f>VLOOKUP(C421,区市町村番号!$B$3:$C$64,2,FALSE)</f>
        <v>20</v>
      </c>
      <c r="C421" s="8" t="str">
        <f>IF(D421="区",LEFT(L421,FIND("区",L421)),IF(D421="市",LEFT(L421,FIND("市",L421)),IF(D421="町",LEFT(L421,FIND("町",L421)),IF(D421="村",LEFT(L421,FIND("村",L421)),"エラー"))))</f>
        <v>練馬区</v>
      </c>
      <c r="D421" s="8" t="str">
        <f>IF(AND(E421&lt;F421,E421&lt;G421,E421&lt;H421),"区",IF(AND(F421&lt;G421,F421&lt;H421),"市",IF(G421&lt;H421,"町","村")))</f>
        <v>区</v>
      </c>
      <c r="E421" s="8">
        <f>IF(COUNTIF($L421,"*区*"),FIND("区",$L421,2),100)</f>
        <v>3</v>
      </c>
      <c r="F421" s="8">
        <f>IF(COUNTIF($L421,"*市*"),FIND("市",$L421,2),100)</f>
        <v>100</v>
      </c>
      <c r="G421" s="8">
        <f>IF(COUNTIF($L421,"*町田市*"),100,IF(COUNTIF(L421,"*町*"),FIND("町",$L421),100))</f>
        <v>5</v>
      </c>
      <c r="H421" s="8">
        <f>IF(COUNTIF($L421,"*東村山*"),100,IF(COUNTIF(L421,"*武蔵村山*"),100,IF(COUNTIF(L421,"*羽村市*"),100,IF(COUNTIF(L421,"*村*"),FIND("村",$L421,2),100))))</f>
        <v>100</v>
      </c>
      <c r="I421" s="37" t="s">
        <v>1109</v>
      </c>
      <c r="J421" s="37" t="s">
        <v>716</v>
      </c>
      <c r="K421" s="37" t="s">
        <v>629</v>
      </c>
      <c r="L421" s="37" t="s">
        <v>722</v>
      </c>
      <c r="M421" s="37" t="s">
        <v>727</v>
      </c>
      <c r="N421" s="37" t="s">
        <v>29</v>
      </c>
      <c r="O421" s="34">
        <v>45991</v>
      </c>
    </row>
    <row r="422" spans="1:15" x14ac:dyDescent="0.15">
      <c r="A422" s="3">
        <f t="shared" si="6"/>
        <v>421</v>
      </c>
      <c r="B422" s="7">
        <f>VLOOKUP(C422,区市町村番号!$B$3:$C$64,2,FALSE)</f>
        <v>20</v>
      </c>
      <c r="C422" s="8" t="str">
        <f>IF(D422="区",LEFT(L422,FIND("区",L422)),IF(D422="市",LEFT(L422,FIND("市",L422)),IF(D422="町",LEFT(L422,FIND("町",L422)),IF(D422="村",LEFT(L422,FIND("村",L422)),"エラー"))))</f>
        <v>練馬区</v>
      </c>
      <c r="D422" s="8" t="str">
        <f>IF(AND(E422&lt;F422,E422&lt;G422,E422&lt;H422),"区",IF(AND(F422&lt;G422,F422&lt;H422),"市",IF(G422&lt;H422,"町","村")))</f>
        <v>区</v>
      </c>
      <c r="E422" s="8">
        <f>IF(COUNTIF($L422,"*区*"),FIND("区",$L422,2),100)</f>
        <v>3</v>
      </c>
      <c r="F422" s="8">
        <f>IF(COUNTIF($L422,"*市*"),FIND("市",$L422,2),100)</f>
        <v>100</v>
      </c>
      <c r="G422" s="8">
        <f>IF(COUNTIF($L422,"*町田市*"),100,IF(COUNTIF(L422,"*町*"),FIND("町",$L422),100))</f>
        <v>5</v>
      </c>
      <c r="H422" s="8">
        <f>IF(COUNTIF($L422,"*東村山*"),100,IF(COUNTIF(L422,"*武蔵村山*"),100,IF(COUNTIF(L422,"*羽村市*"),100,IF(COUNTIF(L422,"*村*"),FIND("村",$L422,2),100))))</f>
        <v>100</v>
      </c>
      <c r="I422" s="37" t="s">
        <v>1465</v>
      </c>
      <c r="J422" s="37" t="s">
        <v>716</v>
      </c>
      <c r="K422" s="37" t="s">
        <v>629</v>
      </c>
      <c r="L422" s="37" t="s">
        <v>722</v>
      </c>
      <c r="M422" s="37" t="s">
        <v>727</v>
      </c>
      <c r="N422" s="37" t="s">
        <v>29</v>
      </c>
      <c r="O422" s="34">
        <v>46752</v>
      </c>
    </row>
    <row r="423" spans="1:15" x14ac:dyDescent="0.15">
      <c r="A423" s="3">
        <f t="shared" si="6"/>
        <v>422</v>
      </c>
      <c r="B423" s="7">
        <f>VLOOKUP(C423,区市町村番号!$B$3:$C$64,2,FALSE)</f>
        <v>20</v>
      </c>
      <c r="C423" s="8" t="str">
        <f>IF(D423="区",LEFT(L423,FIND("区",L423)),IF(D423="市",LEFT(L423,FIND("市",L423)),IF(D423="町",LEFT(L423,FIND("町",L423)),IF(D423="村",LEFT(L423,FIND("村",L423)),"エラー"))))</f>
        <v>練馬区</v>
      </c>
      <c r="D423" s="8" t="str">
        <f>IF(AND(E423&lt;F423,E423&lt;G423,E423&lt;H423),"区",IF(AND(F423&lt;G423,F423&lt;H423),"市",IF(G423&lt;H423,"町","村")))</f>
        <v>区</v>
      </c>
      <c r="E423" s="8">
        <f>IF(COUNTIF($L423,"*区*"),FIND("区",$L423,2),100)</f>
        <v>3</v>
      </c>
      <c r="F423" s="8">
        <f>IF(COUNTIF($L423,"*市*"),FIND("市",$L423,2),100)</f>
        <v>100</v>
      </c>
      <c r="G423" s="8">
        <f>IF(COUNTIF($L423,"*町田市*"),100,IF(COUNTIF(L423,"*町*"),FIND("町",$L423),100))</f>
        <v>5</v>
      </c>
      <c r="H423" s="8">
        <f>IF(COUNTIF($L423,"*東村山*"),100,IF(COUNTIF(L423,"*武蔵村山*"),100,IF(COUNTIF(L423,"*羽村市*"),100,IF(COUNTIF(L423,"*村*"),FIND("村",$L423,2),100))))</f>
        <v>100</v>
      </c>
      <c r="I423" s="37" t="s">
        <v>3096</v>
      </c>
      <c r="J423" s="37" t="s">
        <v>839</v>
      </c>
      <c r="K423" s="37" t="s">
        <v>431</v>
      </c>
      <c r="L423" s="37" t="s">
        <v>840</v>
      </c>
      <c r="M423" s="37" t="s">
        <v>841</v>
      </c>
      <c r="N423" s="37" t="s">
        <v>3172</v>
      </c>
      <c r="O423" s="34">
        <v>47452</v>
      </c>
    </row>
    <row r="424" spans="1:15" ht="27" x14ac:dyDescent="0.15">
      <c r="A424" s="3">
        <f t="shared" si="6"/>
        <v>423</v>
      </c>
      <c r="B424" s="7">
        <f>VLOOKUP(C424,区市町村番号!$B$3:$C$64,2,FALSE)</f>
        <v>20</v>
      </c>
      <c r="C424" s="8" t="str">
        <f>IF(D424="区",LEFT(L424,FIND("区",L424)),IF(D424="市",LEFT(L424,FIND("市",L424)),IF(D424="町",LEFT(L424,FIND("町",L424)),IF(D424="村",LEFT(L424,FIND("村",L424)),"エラー"))))</f>
        <v>練馬区</v>
      </c>
      <c r="D424" s="8" t="str">
        <f>IF(AND(E424&lt;F424,E424&lt;G424,E424&lt;H424),"区",IF(AND(F424&lt;G424,F424&lt;H424),"市",IF(G424&lt;H424,"町","村")))</f>
        <v>区</v>
      </c>
      <c r="E424" s="8">
        <f>IF(COUNTIF($L424,"*区*"),FIND("区",$L424,2),100)</f>
        <v>3</v>
      </c>
      <c r="F424" s="8">
        <f>IF(COUNTIF($L424,"*市*"),FIND("市",$L424,2),100)</f>
        <v>100</v>
      </c>
      <c r="G424" s="8">
        <f>IF(COUNTIF($L424,"*町田市*"),100,IF(COUNTIF(L424,"*町*"),FIND("町",$L424),100))</f>
        <v>5</v>
      </c>
      <c r="H424" s="8">
        <f>IF(COUNTIF($L424,"*東村山*"),100,IF(COUNTIF(L424,"*武蔵村山*"),100,IF(COUNTIF(L424,"*羽村市*"),100,IF(COUNTIF(L424,"*村*"),FIND("村",$L424,2),100))))</f>
        <v>100</v>
      </c>
      <c r="I424" s="37" t="s">
        <v>1439</v>
      </c>
      <c r="J424" s="37" t="s">
        <v>839</v>
      </c>
      <c r="K424" s="37" t="s">
        <v>431</v>
      </c>
      <c r="L424" s="37" t="s">
        <v>840</v>
      </c>
      <c r="M424" s="37" t="s">
        <v>841</v>
      </c>
      <c r="N424" s="37" t="s">
        <v>2622</v>
      </c>
      <c r="O424" s="34">
        <v>46477</v>
      </c>
    </row>
    <row r="425" spans="1:15" x14ac:dyDescent="0.15">
      <c r="A425" s="3">
        <f t="shared" si="6"/>
        <v>424</v>
      </c>
      <c r="B425" s="7">
        <f>VLOOKUP(C425,区市町村番号!$B$3:$C$64,2,FALSE)</f>
        <v>20</v>
      </c>
      <c r="C425" s="8" t="str">
        <f>IF(D425="区",LEFT(L425,FIND("区",L425)),IF(D425="市",LEFT(L425,FIND("市",L425)),IF(D425="町",LEFT(L425,FIND("町",L425)),IF(D425="村",LEFT(L425,FIND("村",L425)),"エラー"))))</f>
        <v>練馬区</v>
      </c>
      <c r="D425" s="8" t="str">
        <f>IF(AND(E425&lt;F425,E425&lt;G425,E425&lt;H425),"区",IF(AND(F425&lt;G425,F425&lt;H425),"市",IF(G425&lt;H425,"町","村")))</f>
        <v>区</v>
      </c>
      <c r="E425" s="8">
        <f>IF(COUNTIF($L425,"*区*"),FIND("区",$L425,2),100)</f>
        <v>3</v>
      </c>
      <c r="F425" s="8">
        <f>IF(COUNTIF($L425,"*市*"),FIND("市",$L425,2),100)</f>
        <v>100</v>
      </c>
      <c r="G425" s="8">
        <f>IF(COUNTIF($L425,"*町田市*"),100,IF(COUNTIF(L425,"*町*"),FIND("町",$L425),100))</f>
        <v>5</v>
      </c>
      <c r="H425" s="8">
        <f>IF(COUNTIF($L425,"*東村山*"),100,IF(COUNTIF(L425,"*武蔵村山*"),100,IF(COUNTIF(L425,"*羽村市*"),100,IF(COUNTIF(L425,"*村*"),FIND("村",$L425,2),100))))</f>
        <v>100</v>
      </c>
      <c r="I425" s="37" t="s">
        <v>939</v>
      </c>
      <c r="J425" s="37" t="s">
        <v>839</v>
      </c>
      <c r="K425" s="37" t="s">
        <v>431</v>
      </c>
      <c r="L425" s="37" t="s">
        <v>840</v>
      </c>
      <c r="M425" s="37" t="s">
        <v>841</v>
      </c>
      <c r="N425" s="37" t="s">
        <v>11</v>
      </c>
      <c r="O425" s="34">
        <v>46599</v>
      </c>
    </row>
    <row r="426" spans="1:15" x14ac:dyDescent="0.15">
      <c r="A426" s="3">
        <f t="shared" si="6"/>
        <v>425</v>
      </c>
      <c r="B426" s="7">
        <f>VLOOKUP(C426,区市町村番号!$B$3:$C$64,2,FALSE)</f>
        <v>20</v>
      </c>
      <c r="C426" s="8" t="str">
        <f>IF(D426="区",LEFT(L426,FIND("区",L426)),IF(D426="市",LEFT(L426,FIND("市",L426)),IF(D426="町",LEFT(L426,FIND("町",L426)),IF(D426="村",LEFT(L426,FIND("村",L426)),"エラー"))))</f>
        <v>練馬区</v>
      </c>
      <c r="D426" s="8" t="str">
        <f>IF(AND(E426&lt;F426,E426&lt;G426,E426&lt;H426),"区",IF(AND(F426&lt;G426,F426&lt;H426),"市",IF(G426&lt;H426,"町","村")))</f>
        <v>区</v>
      </c>
      <c r="E426" s="8">
        <f>IF(COUNTIF($L426,"*区*"),FIND("区",$L426,2),100)</f>
        <v>3</v>
      </c>
      <c r="F426" s="8">
        <f>IF(COUNTIF($L426,"*市*"),FIND("市",$L426,2),100)</f>
        <v>100</v>
      </c>
      <c r="G426" s="8">
        <f>IF(COUNTIF($L426,"*町田市*"),100,IF(COUNTIF(L426,"*町*"),FIND("町",$L426),100))</f>
        <v>5</v>
      </c>
      <c r="H426" s="8">
        <f>IF(COUNTIF($L426,"*東村山*"),100,IF(COUNTIF(L426,"*武蔵村山*"),100,IF(COUNTIF(L426,"*羽村市*"),100,IF(COUNTIF(L426,"*村*"),FIND("村",$L426,2),100))))</f>
        <v>100</v>
      </c>
      <c r="I426" s="38" t="s">
        <v>1391</v>
      </c>
      <c r="J426" s="39" t="s">
        <v>1785</v>
      </c>
      <c r="K426" s="39" t="s">
        <v>514</v>
      </c>
      <c r="L426" s="39" t="s">
        <v>2176</v>
      </c>
      <c r="M426" s="39" t="s">
        <v>2536</v>
      </c>
      <c r="N426" s="40" t="s">
        <v>3</v>
      </c>
      <c r="O426" s="34">
        <v>46142</v>
      </c>
    </row>
    <row r="427" spans="1:15" x14ac:dyDescent="0.15">
      <c r="A427" s="3">
        <f t="shared" si="6"/>
        <v>426</v>
      </c>
      <c r="B427" s="7">
        <f>VLOOKUP(C427,区市町村番号!$B$3:$C$64,2,FALSE)</f>
        <v>20</v>
      </c>
      <c r="C427" s="8" t="str">
        <f>IF(D427="区",LEFT(L427,FIND("区",L427)),IF(D427="市",LEFT(L427,FIND("市",L427)),IF(D427="町",LEFT(L427,FIND("町",L427)),IF(D427="村",LEFT(L427,FIND("村",L427)),"エラー"))))</f>
        <v>練馬区</v>
      </c>
      <c r="D427" s="8" t="str">
        <f>IF(AND(E427&lt;F427,E427&lt;G427,E427&lt;H427),"区",IF(AND(F427&lt;G427,F427&lt;H427),"市",IF(G427&lt;H427,"町","村")))</f>
        <v>区</v>
      </c>
      <c r="E427" s="8">
        <f>IF(COUNTIF($L427,"*区*"),FIND("区",$L427,2),100)</f>
        <v>3</v>
      </c>
      <c r="F427" s="8">
        <f>IF(COUNTIF($L427,"*市*"),FIND("市",$L427,2),100)</f>
        <v>100</v>
      </c>
      <c r="G427" s="8">
        <f>IF(COUNTIF($L427,"*町田市*"),100,IF(COUNTIF(L427,"*町*"),FIND("町",$L427),100))</f>
        <v>100</v>
      </c>
      <c r="H427" s="8">
        <f>IF(COUNTIF($L427,"*東村山*"),100,IF(COUNTIF(L427,"*武蔵村山*"),100,IF(COUNTIF(L427,"*羽村市*"),100,IF(COUNTIF(L427,"*村*"),FIND("村",$L427,2),100))))</f>
        <v>100</v>
      </c>
      <c r="I427" s="37" t="s">
        <v>976</v>
      </c>
      <c r="J427" s="37" t="s">
        <v>1535</v>
      </c>
      <c r="K427" s="37" t="s">
        <v>472</v>
      </c>
      <c r="L427" s="37" t="s">
        <v>1927</v>
      </c>
      <c r="M427" s="37" t="s">
        <v>2283</v>
      </c>
      <c r="N427" s="37" t="s">
        <v>3</v>
      </c>
      <c r="O427" s="34">
        <v>46752</v>
      </c>
    </row>
    <row r="428" spans="1:15" x14ac:dyDescent="0.15">
      <c r="A428" s="3">
        <f t="shared" si="6"/>
        <v>427</v>
      </c>
      <c r="B428" s="7">
        <f>VLOOKUP(C428,区市町村番号!$B$3:$C$64,2,FALSE)</f>
        <v>20</v>
      </c>
      <c r="C428" s="8" t="str">
        <f>IF(D428="区",LEFT(L428,FIND("区",L428)),IF(D428="市",LEFT(L428,FIND("市",L428)),IF(D428="町",LEFT(L428,FIND("町",L428)),IF(D428="村",LEFT(L428,FIND("村",L428)),"エラー"))))</f>
        <v>練馬区</v>
      </c>
      <c r="D428" s="8" t="str">
        <f>IF(AND(E428&lt;F428,E428&lt;G428,E428&lt;H428),"区",IF(AND(F428&lt;G428,F428&lt;H428),"市",IF(G428&lt;H428,"町","村")))</f>
        <v>区</v>
      </c>
      <c r="E428" s="8">
        <f>IF(COUNTIF($L428,"*区*"),FIND("区",$L428,2),100)</f>
        <v>3</v>
      </c>
      <c r="F428" s="8">
        <f>IF(COUNTIF($L428,"*市*"),FIND("市",$L428,2),100)</f>
        <v>100</v>
      </c>
      <c r="G428" s="8">
        <f>IF(COUNTIF($L428,"*町田市*"),100,IF(COUNTIF(L428,"*町*"),FIND("町",$L428),100))</f>
        <v>100</v>
      </c>
      <c r="H428" s="8">
        <f>IF(COUNTIF($L428,"*東村山*"),100,IF(COUNTIF(L428,"*武蔵村山*"),100,IF(COUNTIF(L428,"*羽村市*"),100,IF(COUNTIF(L428,"*村*"),FIND("村",$L428,2),100))))</f>
        <v>100</v>
      </c>
      <c r="I428" s="37" t="s">
        <v>2946</v>
      </c>
      <c r="J428" s="37" t="s">
        <v>2969</v>
      </c>
      <c r="K428" s="37" t="s">
        <v>401</v>
      </c>
      <c r="L428" s="37" t="s">
        <v>2970</v>
      </c>
      <c r="M428" s="37" t="s">
        <v>2971</v>
      </c>
      <c r="N428" s="37" t="s">
        <v>3</v>
      </c>
      <c r="O428" s="34">
        <v>47269</v>
      </c>
    </row>
    <row r="429" spans="1:15" x14ac:dyDescent="0.15">
      <c r="A429" s="3">
        <f t="shared" si="6"/>
        <v>428</v>
      </c>
      <c r="B429" s="7">
        <f>VLOOKUP(C429,区市町村番号!$B$3:$C$64,2,FALSE)</f>
        <v>20</v>
      </c>
      <c r="C429" s="8" t="str">
        <f>IF(D429="区",LEFT(L429,FIND("区",L429)),IF(D429="市",LEFT(L429,FIND("市",L429)),IF(D429="町",LEFT(L429,FIND("町",L429)),IF(D429="村",LEFT(L429,FIND("村",L429)),"エラー"))))</f>
        <v>練馬区</v>
      </c>
      <c r="D429" s="8" t="str">
        <f>IF(AND(E429&lt;F429,E429&lt;G429,E429&lt;H429),"区",IF(AND(F429&lt;G429,F429&lt;H429),"市",IF(G429&lt;H429,"町","村")))</f>
        <v>区</v>
      </c>
      <c r="E429" s="8">
        <f>IF(COUNTIF($L429,"*区*"),FIND("区",$L429,2),100)</f>
        <v>3</v>
      </c>
      <c r="F429" s="8">
        <f>IF(COUNTIF($L429,"*市*"),FIND("市",$L429,2),100)</f>
        <v>100</v>
      </c>
      <c r="G429" s="8">
        <f>IF(COUNTIF($L429,"*町田市*"),100,IF(COUNTIF(L429,"*町*"),FIND("町",$L429),100))</f>
        <v>100</v>
      </c>
      <c r="H429" s="8">
        <f>IF(COUNTIF($L429,"*東村山*"),100,IF(COUNTIF(L429,"*武蔵村山*"),100,IF(COUNTIF(L429,"*羽村市*"),100,IF(COUNTIF(L429,"*村*"),FIND("村",$L429,2),100))))</f>
        <v>100</v>
      </c>
      <c r="I429" s="37" t="s">
        <v>1000</v>
      </c>
      <c r="J429" s="37" t="s">
        <v>1550</v>
      </c>
      <c r="K429" s="37" t="s">
        <v>515</v>
      </c>
      <c r="L429" s="37" t="s">
        <v>1944</v>
      </c>
      <c r="M429" s="37" t="s">
        <v>2301</v>
      </c>
      <c r="N429" s="37" t="s">
        <v>32</v>
      </c>
      <c r="O429" s="34">
        <v>47603</v>
      </c>
    </row>
    <row r="430" spans="1:15" x14ac:dyDescent="0.15">
      <c r="A430" s="3">
        <f t="shared" si="6"/>
        <v>429</v>
      </c>
      <c r="B430" s="7">
        <f>VLOOKUP(C430,区市町村番号!$B$3:$C$64,2,FALSE)</f>
        <v>20</v>
      </c>
      <c r="C430" s="8" t="str">
        <f>IF(D430="区",LEFT(L430,FIND("区",L430)),IF(D430="市",LEFT(L430,FIND("市",L430)),IF(D430="町",LEFT(L430,FIND("町",L430)),IF(D430="村",LEFT(L430,FIND("村",L430)),"エラー"))))</f>
        <v>練馬区</v>
      </c>
      <c r="D430" s="8" t="str">
        <f>IF(AND(E430&lt;F430,E430&lt;G430,E430&lt;H430),"区",IF(AND(F430&lt;G430,F430&lt;H430),"市",IF(G430&lt;H430,"町","村")))</f>
        <v>区</v>
      </c>
      <c r="E430" s="8">
        <f>IF(COUNTIF($L430,"*区*"),FIND("区",$L430,2),100)</f>
        <v>3</v>
      </c>
      <c r="F430" s="8">
        <f>IF(COUNTIF($L430,"*市*"),FIND("市",$L430,2),100)</f>
        <v>100</v>
      </c>
      <c r="G430" s="8">
        <f>IF(COUNTIF($L430,"*町田市*"),100,IF(COUNTIF(L430,"*町*"),FIND("町",$L430),100))</f>
        <v>100</v>
      </c>
      <c r="H430" s="8">
        <f>IF(COUNTIF($L430,"*東村山*"),100,IF(COUNTIF(L430,"*武蔵村山*"),100,IF(COUNTIF(L430,"*羽村市*"),100,IF(COUNTIF(L430,"*村*"),FIND("村",$L430,2),100))))</f>
        <v>100</v>
      </c>
      <c r="I430" s="37" t="s">
        <v>1337</v>
      </c>
      <c r="J430" s="37" t="s">
        <v>1757</v>
      </c>
      <c r="K430" s="37" t="s">
        <v>642</v>
      </c>
      <c r="L430" s="37" t="s">
        <v>2148</v>
      </c>
      <c r="M430" s="37" t="s">
        <v>2508</v>
      </c>
      <c r="N430" s="37" t="s">
        <v>24</v>
      </c>
      <c r="O430" s="34">
        <v>47269</v>
      </c>
    </row>
    <row r="431" spans="1:15" x14ac:dyDescent="0.15">
      <c r="A431" s="3">
        <f t="shared" si="6"/>
        <v>430</v>
      </c>
      <c r="B431" s="7">
        <f>VLOOKUP(C431,区市町村番号!$B$3:$C$64,2,FALSE)</f>
        <v>20</v>
      </c>
      <c r="C431" s="8" t="str">
        <f>IF(D431="区",LEFT(L431,FIND("区",L431)),IF(D431="市",LEFT(L431,FIND("市",L431)),IF(D431="町",LEFT(L431,FIND("町",L431)),IF(D431="村",LEFT(L431,FIND("村",L431)),"エラー"))))</f>
        <v>練馬区</v>
      </c>
      <c r="D431" s="8" t="str">
        <f>IF(AND(E431&lt;F431,E431&lt;G431,E431&lt;H431),"区",IF(AND(F431&lt;G431,F431&lt;H431),"市",IF(G431&lt;H431,"町","村")))</f>
        <v>区</v>
      </c>
      <c r="E431" s="8">
        <f>IF(COUNTIF($L431,"*区*"),FIND("区",$L431,2),100)</f>
        <v>3</v>
      </c>
      <c r="F431" s="8">
        <f>IF(COUNTIF($L431,"*市*"),FIND("市",$L431,2),100)</f>
        <v>100</v>
      </c>
      <c r="G431" s="8">
        <f>IF(COUNTIF($L431,"*町田市*"),100,IF(COUNTIF(L431,"*町*"),FIND("町",$L431),100))</f>
        <v>100</v>
      </c>
      <c r="H431" s="8">
        <f>IF(COUNTIF($L431,"*東村山*"),100,IF(COUNTIF(L431,"*武蔵村山*"),100,IF(COUNTIF(L431,"*羽村市*"),100,IF(COUNTIF(L431,"*村*"),FIND("村",$L431,2),100))))</f>
        <v>100</v>
      </c>
      <c r="I431" s="37" t="s">
        <v>3010</v>
      </c>
      <c r="J431" s="37" t="s">
        <v>2840</v>
      </c>
      <c r="K431" s="37" t="s">
        <v>2753</v>
      </c>
      <c r="L431" s="37" t="s">
        <v>3053</v>
      </c>
      <c r="M431" s="37" t="s">
        <v>2842</v>
      </c>
      <c r="N431" s="37" t="s">
        <v>3</v>
      </c>
      <c r="O431" s="34">
        <v>47299</v>
      </c>
    </row>
    <row r="432" spans="1:15" x14ac:dyDescent="0.15">
      <c r="A432" s="3">
        <f t="shared" si="6"/>
        <v>431</v>
      </c>
      <c r="B432" s="7">
        <f>VLOOKUP(C432,区市町村番号!$B$3:$C$64,2,FALSE)</f>
        <v>20</v>
      </c>
      <c r="C432" s="8" t="str">
        <f>IF(D432="区",LEFT(L432,FIND("区",L432)),IF(D432="市",LEFT(L432,FIND("市",L432)),IF(D432="町",LEFT(L432,FIND("町",L432)),IF(D432="村",LEFT(L432,FIND("村",L432)),"エラー"))))</f>
        <v>練馬区</v>
      </c>
      <c r="D432" s="8" t="str">
        <f>IF(AND(E432&lt;F432,E432&lt;G432,E432&lt;H432),"区",IF(AND(F432&lt;G432,F432&lt;H432),"市",IF(G432&lt;H432,"町","村")))</f>
        <v>区</v>
      </c>
      <c r="E432" s="8">
        <f>IF(COUNTIF($L432,"*区*"),FIND("区",$L432,2),100)</f>
        <v>3</v>
      </c>
      <c r="F432" s="8">
        <f>IF(COUNTIF($L432,"*市*"),FIND("市",$L432,2),100)</f>
        <v>100</v>
      </c>
      <c r="G432" s="8">
        <f>IF(COUNTIF($L432,"*町田市*"),100,IF(COUNTIF(L432,"*町*"),FIND("町",$L432),100))</f>
        <v>100</v>
      </c>
      <c r="H432" s="8">
        <f>IF(COUNTIF($L432,"*東村山*"),100,IF(COUNTIF(L432,"*武蔵村山*"),100,IF(COUNTIF(L432,"*羽村市*"),100,IF(COUNTIF(L432,"*村*"),FIND("村",$L432,2),100))))</f>
        <v>100</v>
      </c>
      <c r="I432" s="37" t="s">
        <v>2794</v>
      </c>
      <c r="J432" s="37" t="s">
        <v>2840</v>
      </c>
      <c r="K432" s="37" t="s">
        <v>2753</v>
      </c>
      <c r="L432" s="37" t="s">
        <v>2841</v>
      </c>
      <c r="M432" s="37" t="s">
        <v>2842</v>
      </c>
      <c r="N432" s="37" t="s">
        <v>3</v>
      </c>
      <c r="O432" s="34">
        <v>46965</v>
      </c>
    </row>
    <row r="433" spans="1:15" x14ac:dyDescent="0.15">
      <c r="A433" s="3">
        <f t="shared" si="6"/>
        <v>432</v>
      </c>
      <c r="B433" s="7">
        <f>VLOOKUP(C433,区市町村番号!$B$3:$C$64,2,FALSE)</f>
        <v>20</v>
      </c>
      <c r="C433" s="8" t="str">
        <f>IF(D433="区",LEFT(L433,FIND("区",L433)),IF(D433="市",LEFT(L433,FIND("市",L433)),IF(D433="町",LEFT(L433,FIND("町",L433)),IF(D433="村",LEFT(L433,FIND("村",L433)),"エラー"))))</f>
        <v>練馬区</v>
      </c>
      <c r="D433" s="8" t="str">
        <f>IF(AND(E433&lt;F433,E433&lt;G433,E433&lt;H433),"区",IF(AND(F433&lt;G433,F433&lt;H433),"市",IF(G433&lt;H433,"町","村")))</f>
        <v>区</v>
      </c>
      <c r="E433" s="8">
        <f>IF(COUNTIF($L433,"*区*"),FIND("区",$L433,2),100)</f>
        <v>3</v>
      </c>
      <c r="F433" s="8">
        <f>IF(COUNTIF($L433,"*市*"),FIND("市",$L433,2),100)</f>
        <v>100</v>
      </c>
      <c r="G433" s="8">
        <f>IF(COUNTIF($L433,"*町田市*"),100,IF(COUNTIF(L433,"*町*"),FIND("町",$L433),100))</f>
        <v>5</v>
      </c>
      <c r="H433" s="8">
        <f>IF(COUNTIF($L433,"*東村山*"),100,IF(COUNTIF(L433,"*武蔵村山*"),100,IF(COUNTIF(L433,"*羽村市*"),100,IF(COUNTIF(L433,"*村*"),FIND("村",$L433,2),100))))</f>
        <v>100</v>
      </c>
      <c r="I433" s="37" t="s">
        <v>937</v>
      </c>
      <c r="J433" s="37" t="s">
        <v>254</v>
      </c>
      <c r="K433" s="37" t="s">
        <v>644</v>
      </c>
      <c r="L433" s="37" t="s">
        <v>313</v>
      </c>
      <c r="M433" s="37" t="s">
        <v>121</v>
      </c>
      <c r="N433" s="37" t="s">
        <v>354</v>
      </c>
      <c r="O433" s="34">
        <v>47542</v>
      </c>
    </row>
    <row r="434" spans="1:15" x14ac:dyDescent="0.15">
      <c r="A434" s="3">
        <f t="shared" si="6"/>
        <v>433</v>
      </c>
      <c r="B434" s="7">
        <f>VLOOKUP(C434,区市町村番号!$B$3:$C$64,2,FALSE)</f>
        <v>20</v>
      </c>
      <c r="C434" s="8" t="str">
        <f>IF(D434="区",LEFT(L434,FIND("区",L434)),IF(D434="市",LEFT(L434,FIND("市",L434)),IF(D434="町",LEFT(L434,FIND("町",L434)),IF(D434="村",LEFT(L434,FIND("村",L434)),"エラー"))))</f>
        <v>練馬区</v>
      </c>
      <c r="D434" s="8" t="str">
        <f>IF(AND(E434&lt;F434,E434&lt;G434,E434&lt;H434),"区",IF(AND(F434&lt;G434,F434&lt;H434),"市",IF(G434&lt;H434,"町","村")))</f>
        <v>区</v>
      </c>
      <c r="E434" s="8">
        <f>IF(COUNTIF($L434,"*区*"),FIND("区",$L434,2),100)</f>
        <v>3</v>
      </c>
      <c r="F434" s="8">
        <f>IF(COUNTIF($L434,"*市*"),FIND("市",$L434,2),100)</f>
        <v>100</v>
      </c>
      <c r="G434" s="8">
        <f>IF(COUNTIF($L434,"*町田市*"),100,IF(COUNTIF(L434,"*町*"),FIND("町",$L434),100))</f>
        <v>5</v>
      </c>
      <c r="H434" s="8">
        <f>IF(COUNTIF($L434,"*東村山*"),100,IF(COUNTIF(L434,"*武蔵村山*"),100,IF(COUNTIF(L434,"*羽村市*"),100,IF(COUNTIF(L434,"*村*"),FIND("村",$L434,2),100))))</f>
        <v>100</v>
      </c>
      <c r="I434" s="37" t="s">
        <v>1360</v>
      </c>
      <c r="J434" s="37" t="s">
        <v>254</v>
      </c>
      <c r="K434" s="37" t="s">
        <v>644</v>
      </c>
      <c r="L434" s="37" t="s">
        <v>313</v>
      </c>
      <c r="M434" s="37" t="s">
        <v>121</v>
      </c>
      <c r="N434" s="37" t="s">
        <v>3</v>
      </c>
      <c r="O434" s="34">
        <v>47542</v>
      </c>
    </row>
    <row r="435" spans="1:15" x14ac:dyDescent="0.15">
      <c r="A435" s="3">
        <f t="shared" si="6"/>
        <v>434</v>
      </c>
      <c r="B435" s="7">
        <f>VLOOKUP(C435,区市町村番号!$B$3:$C$64,2,FALSE)</f>
        <v>20</v>
      </c>
      <c r="C435" s="8" t="str">
        <f>IF(D435="区",LEFT(L435,FIND("区",L435)),IF(D435="市",LEFT(L435,FIND("市",L435)),IF(D435="町",LEFT(L435,FIND("町",L435)),IF(D435="村",LEFT(L435,FIND("村",L435)),"エラー"))))</f>
        <v>練馬区</v>
      </c>
      <c r="D435" s="8" t="str">
        <f>IF(AND(E435&lt;F435,E435&lt;G435,E435&lt;H435),"区",IF(AND(F435&lt;G435,F435&lt;H435),"市",IF(G435&lt;H435,"町","村")))</f>
        <v>区</v>
      </c>
      <c r="E435" s="8">
        <f>IF(COUNTIF($L435,"*区*"),FIND("区",$L435,2),100)</f>
        <v>3</v>
      </c>
      <c r="F435" s="8">
        <f>IF(COUNTIF($L435,"*市*"),FIND("市",$L435,2),100)</f>
        <v>100</v>
      </c>
      <c r="G435" s="8">
        <f>IF(COUNTIF($L435,"*町田市*"),100,IF(COUNTIF(L435,"*町*"),FIND("町",$L435),100))</f>
        <v>5</v>
      </c>
      <c r="H435" s="8">
        <f>IF(COUNTIF($L435,"*東村山*"),100,IF(COUNTIF(L435,"*武蔵村山*"),100,IF(COUNTIF(L435,"*羽村市*"),100,IF(COUNTIF(L435,"*村*"),FIND("村",$L435,2),100))))</f>
        <v>100</v>
      </c>
      <c r="I435" s="37" t="s">
        <v>1361</v>
      </c>
      <c r="J435" s="37" t="s">
        <v>254</v>
      </c>
      <c r="K435" s="37" t="s">
        <v>644</v>
      </c>
      <c r="L435" s="37" t="s">
        <v>313</v>
      </c>
      <c r="M435" s="37" t="s">
        <v>121</v>
      </c>
      <c r="N435" s="37" t="s">
        <v>3</v>
      </c>
      <c r="O435" s="34">
        <v>47542</v>
      </c>
    </row>
    <row r="436" spans="1:15" x14ac:dyDescent="0.15">
      <c r="A436" s="3">
        <f t="shared" si="6"/>
        <v>435</v>
      </c>
      <c r="B436" s="7">
        <f>VLOOKUP(C436,区市町村番号!$B$3:$C$64,2,FALSE)</f>
        <v>20</v>
      </c>
      <c r="C436" s="8" t="str">
        <f>IF(D436="区",LEFT(L436,FIND("区",L436)),IF(D436="市",LEFT(L436,FIND("市",L436)),IF(D436="町",LEFT(L436,FIND("町",L436)),IF(D436="村",LEFT(L436,FIND("村",L436)),"エラー"))))</f>
        <v>練馬区</v>
      </c>
      <c r="D436" s="8" t="str">
        <f>IF(AND(E436&lt;F436,E436&lt;G436,E436&lt;H436),"区",IF(AND(F436&lt;G436,F436&lt;H436),"市",IF(G436&lt;H436,"町","村")))</f>
        <v>区</v>
      </c>
      <c r="E436" s="8">
        <f>IF(COUNTIF($L436,"*区*"),FIND("区",$L436,2),100)</f>
        <v>3</v>
      </c>
      <c r="F436" s="8">
        <f>IF(COUNTIF($L436,"*市*"),FIND("市",$L436,2),100)</f>
        <v>100</v>
      </c>
      <c r="G436" s="8">
        <f>IF(COUNTIF($L436,"*町田市*"),100,IF(COUNTIF(L436,"*町*"),FIND("町",$L436),100))</f>
        <v>100</v>
      </c>
      <c r="H436" s="8">
        <f>IF(COUNTIF($L436,"*東村山*"),100,IF(COUNTIF(L436,"*武蔵村山*"),100,IF(COUNTIF(L436,"*羽村市*"),100,IF(COUNTIF(L436,"*村*"),FIND("村",$L436,2),100))))</f>
        <v>5</v>
      </c>
      <c r="I436" s="37" t="s">
        <v>863</v>
      </c>
      <c r="J436" s="37" t="s">
        <v>229</v>
      </c>
      <c r="K436" s="37" t="s">
        <v>470</v>
      </c>
      <c r="L436" s="37" t="s">
        <v>292</v>
      </c>
      <c r="M436" s="37" t="s">
        <v>123</v>
      </c>
      <c r="N436" s="37" t="s">
        <v>16</v>
      </c>
      <c r="O436" s="34">
        <v>47726</v>
      </c>
    </row>
    <row r="437" spans="1:15" x14ac:dyDescent="0.15">
      <c r="A437" s="3">
        <f t="shared" si="6"/>
        <v>436</v>
      </c>
      <c r="B437" s="7">
        <f>VLOOKUP(C437,区市町村番号!$B$3:$C$64,2,FALSE)</f>
        <v>20</v>
      </c>
      <c r="C437" s="8" t="str">
        <f>IF(D437="区",LEFT(L437,FIND("区",L437)),IF(D437="市",LEFT(L437,FIND("市",L437)),IF(D437="町",LEFT(L437,FIND("町",L437)),IF(D437="村",LEFT(L437,FIND("村",L437)),"エラー"))))</f>
        <v>練馬区</v>
      </c>
      <c r="D437" s="8" t="str">
        <f>IF(AND(E437&lt;F437,E437&lt;G437,E437&lt;H437),"区",IF(AND(F437&lt;G437,F437&lt;H437),"市",IF(G437&lt;H437,"町","村")))</f>
        <v>区</v>
      </c>
      <c r="E437" s="8">
        <f>IF(COUNTIF($L437,"*区*"),FIND("区",$L437,2),100)</f>
        <v>3</v>
      </c>
      <c r="F437" s="8">
        <f>IF(COUNTIF($L437,"*市*"),FIND("市",$L437,2),100)</f>
        <v>100</v>
      </c>
      <c r="G437" s="8">
        <f>IF(COUNTIF($L437,"*町田市*"),100,IF(COUNTIF(L437,"*町*"),FIND("町",$L437),100))</f>
        <v>100</v>
      </c>
      <c r="H437" s="8">
        <f>IF(COUNTIF($L437,"*東村山*"),100,IF(COUNTIF(L437,"*武蔵村山*"),100,IF(COUNTIF(L437,"*羽村市*"),100,IF(COUNTIF(L437,"*村*"),FIND("村",$L437,2),100))))</f>
        <v>100</v>
      </c>
      <c r="I437" s="37" t="s">
        <v>1130</v>
      </c>
      <c r="J437" s="37" t="s">
        <v>751</v>
      </c>
      <c r="K437" s="37" t="s">
        <v>536</v>
      </c>
      <c r="L437" s="37" t="s">
        <v>756</v>
      </c>
      <c r="M437" s="37" t="s">
        <v>761</v>
      </c>
      <c r="N437" s="37" t="s">
        <v>67</v>
      </c>
      <c r="O437" s="34">
        <v>45961</v>
      </c>
    </row>
    <row r="438" spans="1:15" x14ac:dyDescent="0.15">
      <c r="A438" s="3">
        <f t="shared" si="6"/>
        <v>437</v>
      </c>
      <c r="B438" s="7">
        <f>VLOOKUP(C438,区市町村番号!$B$3:$C$64,2,FALSE)</f>
        <v>20</v>
      </c>
      <c r="C438" s="8" t="str">
        <f>IF(D438="区",LEFT(L438,FIND("区",L438)),IF(D438="市",LEFT(L438,FIND("市",L438)),IF(D438="町",LEFT(L438,FIND("町",L438)),IF(D438="村",LEFT(L438,FIND("村",L438)),"エラー"))))</f>
        <v>練馬区</v>
      </c>
      <c r="D438" s="8" t="str">
        <f>IF(AND(E438&lt;F438,E438&lt;G438,E438&lt;H438),"区",IF(AND(F438&lt;G438,F438&lt;H438),"市",IF(G438&lt;H438,"町","村")))</f>
        <v>区</v>
      </c>
      <c r="E438" s="8">
        <f>IF(COUNTIF($L438,"*区*"),FIND("区",$L438,2),100)</f>
        <v>3</v>
      </c>
      <c r="F438" s="8">
        <f>IF(COUNTIF($L438,"*市*"),FIND("市",$L438,2),100)</f>
        <v>100</v>
      </c>
      <c r="G438" s="8">
        <f>IF(COUNTIF($L438,"*町田市*"),100,IF(COUNTIF(L438,"*町*"),FIND("町",$L438),100))</f>
        <v>100</v>
      </c>
      <c r="H438" s="8">
        <f>IF(COUNTIF($L438,"*東村山*"),100,IF(COUNTIF(L438,"*武蔵村山*"),100,IF(COUNTIF(L438,"*羽村市*"),100,IF(COUNTIF(L438,"*村*"),FIND("村",$L438,2),100))))</f>
        <v>100</v>
      </c>
      <c r="I438" s="36" t="s">
        <v>1119</v>
      </c>
      <c r="J438" s="36" t="s">
        <v>1619</v>
      </c>
      <c r="K438" s="36" t="s">
        <v>401</v>
      </c>
      <c r="L438" s="36" t="s">
        <v>2008</v>
      </c>
      <c r="M438" s="36" t="s">
        <v>2372</v>
      </c>
      <c r="N438" s="36" t="s">
        <v>3</v>
      </c>
      <c r="O438" s="34">
        <v>47664</v>
      </c>
    </row>
    <row r="439" spans="1:15" ht="40.5" x14ac:dyDescent="0.15">
      <c r="A439" s="3">
        <f t="shared" si="6"/>
        <v>438</v>
      </c>
      <c r="B439" s="7">
        <f>VLOOKUP(C439,区市町村番号!$B$3:$C$64,2,FALSE)</f>
        <v>20</v>
      </c>
      <c r="C439" s="8" t="str">
        <f>IF(D439="区",LEFT(L439,FIND("区",L439)),IF(D439="市",LEFT(L439,FIND("市",L439)),IF(D439="町",LEFT(L439,FIND("町",L439)),IF(D439="村",LEFT(L439,FIND("村",L439)),"エラー"))))</f>
        <v>練馬区</v>
      </c>
      <c r="D439" s="8" t="str">
        <f>IF(AND(E439&lt;F439,E439&lt;G439,E439&lt;H439),"区",IF(AND(F439&lt;G439,F439&lt;H439),"市",IF(G439&lt;H439,"町","村")))</f>
        <v>区</v>
      </c>
      <c r="E439" s="8">
        <f>IF(COUNTIF($L439,"*区*"),FIND("区",$L439,2),100)</f>
        <v>3</v>
      </c>
      <c r="F439" s="8">
        <f>IF(COUNTIF($L439,"*市*"),FIND("市",$L439,2),100)</f>
        <v>100</v>
      </c>
      <c r="G439" s="8">
        <f>IF(COUNTIF($L439,"*町田市*"),100,IF(COUNTIF(L439,"*町*"),FIND("町",$L439),100))</f>
        <v>100</v>
      </c>
      <c r="H439" s="8">
        <f>IF(COUNTIF($L439,"*東村山*"),100,IF(COUNTIF(L439,"*武蔵村山*"),100,IF(COUNTIF(L439,"*羽村市*"),100,IF(COUNTIF(L439,"*村*"),FIND("村",$L439,2),100))))</f>
        <v>100</v>
      </c>
      <c r="I439" s="37" t="s">
        <v>905</v>
      </c>
      <c r="J439" s="37" t="s">
        <v>3311</v>
      </c>
      <c r="K439" s="37" t="s">
        <v>669</v>
      </c>
      <c r="L439" s="37" t="s">
        <v>1887</v>
      </c>
      <c r="M439" s="37" t="s">
        <v>2238</v>
      </c>
      <c r="N439" s="37" t="s">
        <v>3312</v>
      </c>
      <c r="O439" s="34">
        <v>47542</v>
      </c>
    </row>
    <row r="440" spans="1:15" x14ac:dyDescent="0.15">
      <c r="A440" s="3">
        <f t="shared" si="6"/>
        <v>439</v>
      </c>
      <c r="B440" s="7">
        <f>VLOOKUP(C440,区市町村番号!$B$3:$C$64,2,FALSE)</f>
        <v>20</v>
      </c>
      <c r="C440" s="8" t="str">
        <f>IF(D440="区",LEFT(L440,FIND("区",L440)),IF(D440="市",LEFT(L440,FIND("市",L440)),IF(D440="町",LEFT(L440,FIND("町",L440)),IF(D440="村",LEFT(L440,FIND("村",L440)),"エラー"))))</f>
        <v>練馬区</v>
      </c>
      <c r="D440" s="8" t="str">
        <f>IF(AND(E440&lt;F440,E440&lt;G440,E440&lt;H440),"区",IF(AND(F440&lt;G440,F440&lt;H440),"市",IF(G440&lt;H440,"町","村")))</f>
        <v>区</v>
      </c>
      <c r="E440" s="8">
        <f>IF(COUNTIF($L440,"*区*"),FIND("区",$L440,2),100)</f>
        <v>3</v>
      </c>
      <c r="F440" s="8">
        <f>IF(COUNTIF($L440,"*市*"),FIND("市",$L440,2),100)</f>
        <v>100</v>
      </c>
      <c r="G440" s="8">
        <f>IF(COUNTIF($L440,"*町田市*"),100,IF(COUNTIF(L440,"*町*"),FIND("町",$L440),100))</f>
        <v>8</v>
      </c>
      <c r="H440" s="8">
        <f>IF(COUNTIF($L440,"*東村山*"),100,IF(COUNTIF(L440,"*武蔵村山*"),100,IF(COUNTIF(L440,"*羽村市*"),100,IF(COUNTIF(L440,"*村*"),FIND("村",$L440,2),100))))</f>
        <v>100</v>
      </c>
      <c r="I440" s="37" t="s">
        <v>1110</v>
      </c>
      <c r="J440" s="37" t="s">
        <v>226</v>
      </c>
      <c r="K440" s="37" t="s">
        <v>535</v>
      </c>
      <c r="L440" s="37" t="s">
        <v>289</v>
      </c>
      <c r="M440" s="37" t="s">
        <v>122</v>
      </c>
      <c r="N440" s="37" t="s">
        <v>17</v>
      </c>
      <c r="O440" s="34">
        <v>47634</v>
      </c>
    </row>
    <row r="441" spans="1:15" x14ac:dyDescent="0.15">
      <c r="A441" s="3">
        <f t="shared" si="6"/>
        <v>440</v>
      </c>
      <c r="B441" s="7">
        <f>VLOOKUP(C441,区市町村番号!$B$3:$C$64,2,FALSE)</f>
        <v>20</v>
      </c>
      <c r="C441" s="8" t="str">
        <f>IF(D441="区",LEFT(L441,FIND("区",L441)),IF(D441="市",LEFT(L441,FIND("市",L441)),IF(D441="町",LEFT(L441,FIND("町",L441)),IF(D441="村",LEFT(L441,FIND("村",L441)),"エラー"))))</f>
        <v>練馬区</v>
      </c>
      <c r="D441" s="8" t="str">
        <f>IF(AND(E441&lt;F441,E441&lt;G441,E441&lt;H441),"区",IF(AND(F441&lt;G441,F441&lt;H441),"市",IF(G441&lt;H441,"町","村")))</f>
        <v>区</v>
      </c>
      <c r="E441" s="8">
        <f>IF(COUNTIF($L441,"*区*"),FIND("区",$L441,2),100)</f>
        <v>3</v>
      </c>
      <c r="F441" s="8">
        <f>IF(COUNTIF($L441,"*市*"),FIND("市",$L441,2),100)</f>
        <v>100</v>
      </c>
      <c r="G441" s="8">
        <f>IF(COUNTIF($L441,"*町田市*"),100,IF(COUNTIF(L441,"*町*"),FIND("町",$L441),100))</f>
        <v>7</v>
      </c>
      <c r="H441" s="8">
        <f>IF(COUNTIF($L441,"*東村山*"),100,IF(COUNTIF(L441,"*武蔵村山*"),100,IF(COUNTIF(L441,"*羽村市*"),100,IF(COUNTIF(L441,"*村*"),FIND("村",$L441,2),100))))</f>
        <v>100</v>
      </c>
      <c r="I441" s="37" t="s">
        <v>1322</v>
      </c>
      <c r="J441" s="37" t="s">
        <v>164</v>
      </c>
      <c r="K441" s="37" t="s">
        <v>430</v>
      </c>
      <c r="L441" s="37" t="s">
        <v>2759</v>
      </c>
      <c r="M441" s="37" t="s">
        <v>120</v>
      </c>
      <c r="N441" s="37" t="s">
        <v>3</v>
      </c>
      <c r="O441" s="34">
        <v>47057</v>
      </c>
    </row>
    <row r="442" spans="1:15" x14ac:dyDescent="0.15">
      <c r="A442" s="3">
        <f t="shared" si="6"/>
        <v>441</v>
      </c>
      <c r="B442" s="7">
        <f>VLOOKUP(C442,区市町村番号!$B$3:$C$64,2,FALSE)</f>
        <v>20</v>
      </c>
      <c r="C442" s="8" t="str">
        <f>IF(D442="区",LEFT(L442,FIND("区",L442)),IF(D442="市",LEFT(L442,FIND("市",L442)),IF(D442="町",LEFT(L442,FIND("町",L442)),IF(D442="村",LEFT(L442,FIND("村",L442)),"エラー"))))</f>
        <v>練馬区</v>
      </c>
      <c r="D442" s="8" t="str">
        <f>IF(AND(E442&lt;F442,E442&lt;G442,E442&lt;H442),"区",IF(AND(F442&lt;G442,F442&lt;H442),"市",IF(G442&lt;H442,"町","村")))</f>
        <v>区</v>
      </c>
      <c r="E442" s="8">
        <f>IF(COUNTIF($L442,"*区*"),FIND("区",$L442,2),100)</f>
        <v>3</v>
      </c>
      <c r="F442" s="8">
        <f>IF(COUNTIF($L442,"*市*"),FIND("市",$L442,2),100)</f>
        <v>100</v>
      </c>
      <c r="G442" s="8">
        <f>IF(COUNTIF($L442,"*町田市*"),100,IF(COUNTIF(L442,"*町*"),FIND("町",$L442),100))</f>
        <v>100</v>
      </c>
      <c r="H442" s="8">
        <f>IF(COUNTIF($L442,"*東村山*"),100,IF(COUNTIF(L442,"*武蔵村山*"),100,IF(COUNTIF(L442,"*羽村市*"),100,IF(COUNTIF(L442,"*村*"),FIND("村",$L442,2),100))))</f>
        <v>100</v>
      </c>
      <c r="I442" s="37" t="s">
        <v>3287</v>
      </c>
      <c r="J442" s="37" t="s">
        <v>3517</v>
      </c>
      <c r="K442" s="37" t="s">
        <v>3411</v>
      </c>
      <c r="L442" s="37" t="s">
        <v>3518</v>
      </c>
      <c r="M442" s="37" t="s">
        <v>3519</v>
      </c>
      <c r="N442" s="37" t="s">
        <v>35</v>
      </c>
      <c r="O442" s="34">
        <v>47603</v>
      </c>
    </row>
    <row r="443" spans="1:15" x14ac:dyDescent="0.15">
      <c r="A443" s="3">
        <f t="shared" si="6"/>
        <v>442</v>
      </c>
      <c r="B443" s="7">
        <f>VLOOKUP(C443,区市町村番号!$B$3:$C$64,2,FALSE)</f>
        <v>20</v>
      </c>
      <c r="C443" s="8" t="str">
        <f>IF(D443="区",LEFT(L443,FIND("区",L443)),IF(D443="市",LEFT(L443,FIND("市",L443)),IF(D443="町",LEFT(L443,FIND("町",L443)),IF(D443="村",LEFT(L443,FIND("村",L443)),"エラー"))))</f>
        <v>練馬区</v>
      </c>
      <c r="D443" s="8" t="str">
        <f>IF(AND(E443&lt;F443,E443&lt;G443,E443&lt;H443),"区",IF(AND(F443&lt;G443,F443&lt;H443),"市",IF(G443&lt;H443,"町","村")))</f>
        <v>区</v>
      </c>
      <c r="E443" s="8">
        <f>IF(COUNTIF($L443,"*区*"),FIND("区",$L443,2),100)</f>
        <v>3</v>
      </c>
      <c r="F443" s="8">
        <f>IF(COUNTIF($L443,"*市*"),FIND("市",$L443,2),100)</f>
        <v>100</v>
      </c>
      <c r="G443" s="8">
        <f>IF(COUNTIF($L443,"*町田市*"),100,IF(COUNTIF(L443,"*町*"),FIND("町",$L443),100))</f>
        <v>7</v>
      </c>
      <c r="H443" s="8">
        <f>IF(COUNTIF($L443,"*東村山*"),100,IF(COUNTIF(L443,"*武蔵村山*"),100,IF(COUNTIF(L443,"*羽村市*"),100,IF(COUNTIF(L443,"*村*"),FIND("村",$L443,2),100))))</f>
        <v>100</v>
      </c>
      <c r="I443" s="37" t="s">
        <v>1167</v>
      </c>
      <c r="J443" s="37" t="s">
        <v>1657</v>
      </c>
      <c r="K443" s="37" t="s">
        <v>430</v>
      </c>
      <c r="L443" s="37" t="s">
        <v>2044</v>
      </c>
      <c r="M443" s="37" t="s">
        <v>2413</v>
      </c>
      <c r="N443" s="37" t="s">
        <v>2</v>
      </c>
      <c r="O443" s="34">
        <v>47726</v>
      </c>
    </row>
    <row r="444" spans="1:15" x14ac:dyDescent="0.15">
      <c r="A444" s="3">
        <f t="shared" si="6"/>
        <v>443</v>
      </c>
      <c r="B444" s="7">
        <f>VLOOKUP(C444,区市町村番号!$B$3:$C$64,2,FALSE)</f>
        <v>20</v>
      </c>
      <c r="C444" s="8" t="str">
        <f>IF(D444="区",LEFT(L444,FIND("区",L444)),IF(D444="市",LEFT(L444,FIND("市",L444)),IF(D444="町",LEFT(L444,FIND("町",L444)),IF(D444="村",LEFT(L444,FIND("村",L444)),"エラー"))))</f>
        <v>練馬区</v>
      </c>
      <c r="D444" s="8" t="str">
        <f>IF(AND(E444&lt;F444,E444&lt;G444,E444&lt;H444),"区",IF(AND(F444&lt;G444,F444&lt;H444),"市",IF(G444&lt;H444,"町","村")))</f>
        <v>区</v>
      </c>
      <c r="E444" s="8">
        <f>IF(COUNTIF($L444,"*区*"),FIND("区",$L444,2),100)</f>
        <v>3</v>
      </c>
      <c r="F444" s="8">
        <f>IF(COUNTIF($L444,"*市*"),FIND("市",$L444,2),100)</f>
        <v>100</v>
      </c>
      <c r="G444" s="8">
        <f>IF(COUNTIF($L444,"*町田市*"),100,IF(COUNTIF(L444,"*町*"),FIND("町",$L444),100))</f>
        <v>100</v>
      </c>
      <c r="H444" s="8">
        <f>IF(COUNTIF($L444,"*東村山*"),100,IF(COUNTIF(L444,"*武蔵村山*"),100,IF(COUNTIF(L444,"*羽村市*"),100,IF(COUNTIF(L444,"*村*"),FIND("村",$L444,2),100))))</f>
        <v>100</v>
      </c>
      <c r="I444" s="37" t="s">
        <v>1340</v>
      </c>
      <c r="J444" s="37" t="s">
        <v>1759</v>
      </c>
      <c r="K444" s="37" t="s">
        <v>401</v>
      </c>
      <c r="L444" s="37" t="s">
        <v>2150</v>
      </c>
      <c r="M444" s="37" t="s">
        <v>2510</v>
      </c>
      <c r="N444" s="37" t="s">
        <v>41</v>
      </c>
      <c r="O444" s="34">
        <v>47238</v>
      </c>
    </row>
    <row r="445" spans="1:15" ht="40.5" x14ac:dyDescent="0.15">
      <c r="A445" s="3">
        <f t="shared" si="6"/>
        <v>444</v>
      </c>
      <c r="B445" s="7">
        <f>VLOOKUP(C445,区市町村番号!$B$3:$C$64,2,FALSE)</f>
        <v>20</v>
      </c>
      <c r="C445" s="8" t="str">
        <f>IF(D445="区",LEFT(L445,FIND("区",L445)),IF(D445="市",LEFT(L445,FIND("市",L445)),IF(D445="町",LEFT(L445,FIND("町",L445)),IF(D445="村",LEFT(L445,FIND("村",L445)),"エラー"))))</f>
        <v>練馬区</v>
      </c>
      <c r="D445" s="8" t="str">
        <f>IF(AND(E445&lt;F445,E445&lt;G445,E445&lt;H445),"区",IF(AND(F445&lt;G445,F445&lt;H445),"市",IF(G445&lt;H445,"町","村")))</f>
        <v>区</v>
      </c>
      <c r="E445" s="8">
        <f>IF(COUNTIF($L445,"*区*"),FIND("区",$L445,2),100)</f>
        <v>3</v>
      </c>
      <c r="F445" s="8">
        <f>IF(COUNTIF($L445,"*市*"),FIND("市",$L445,2),100)</f>
        <v>100</v>
      </c>
      <c r="G445" s="8">
        <f>IF(COUNTIF($L445,"*町田市*"),100,IF(COUNTIF(L445,"*町*"),FIND("町",$L445),100))</f>
        <v>5</v>
      </c>
      <c r="H445" s="8">
        <f>IF(COUNTIF($L445,"*東村山*"),100,IF(COUNTIF(L445,"*武蔵村山*"),100,IF(COUNTIF(L445,"*羽村市*"),100,IF(COUNTIF(L445,"*村*"),FIND("村",$L445,2),100))))</f>
        <v>100</v>
      </c>
      <c r="I445" s="37" t="s">
        <v>1152</v>
      </c>
      <c r="J445" s="37" t="s">
        <v>1645</v>
      </c>
      <c r="K445" s="37" t="s">
        <v>514</v>
      </c>
      <c r="L445" s="37" t="s">
        <v>2032</v>
      </c>
      <c r="M445" s="37" t="s">
        <v>2400</v>
      </c>
      <c r="N445" s="37" t="s">
        <v>2589</v>
      </c>
      <c r="O445" s="34">
        <v>45869</v>
      </c>
    </row>
    <row r="446" spans="1:15" ht="27" x14ac:dyDescent="0.15">
      <c r="A446" s="3">
        <f t="shared" si="6"/>
        <v>445</v>
      </c>
      <c r="B446" s="7">
        <f>VLOOKUP(C446,区市町村番号!$B$3:$C$64,2,FALSE)</f>
        <v>20</v>
      </c>
      <c r="C446" s="8" t="str">
        <f>IF(D446="区",LEFT(L446,FIND("区",L446)),IF(D446="市",LEFT(L446,FIND("市",L446)),IF(D446="町",LEFT(L446,FIND("町",L446)),IF(D446="村",LEFT(L446,FIND("村",L446)),"エラー"))))</f>
        <v>練馬区</v>
      </c>
      <c r="D446" s="8" t="str">
        <f>IF(AND(E446&lt;F446,E446&lt;G446,E446&lt;H446),"区",IF(AND(F446&lt;G446,F446&lt;H446),"市",IF(G446&lt;H446,"町","村")))</f>
        <v>区</v>
      </c>
      <c r="E446" s="8">
        <f>IF(COUNTIF($L446,"*区*"),FIND("区",$L446,2),100)</f>
        <v>3</v>
      </c>
      <c r="F446" s="8">
        <f>IF(COUNTIF($L446,"*市*"),FIND("市",$L446,2),100)</f>
        <v>100</v>
      </c>
      <c r="G446" s="8">
        <f>IF(COUNTIF($L446,"*町田市*"),100,IF(COUNTIF(L446,"*町*"),FIND("町",$L446),100))</f>
        <v>100</v>
      </c>
      <c r="H446" s="8">
        <f>IF(COUNTIF($L446,"*東村山*"),100,IF(COUNTIF(L446,"*武蔵村山*"),100,IF(COUNTIF(L446,"*羽村市*"),100,IF(COUNTIF(L446,"*村*"),FIND("村",$L446,2),100))))</f>
        <v>100</v>
      </c>
      <c r="I446" s="37" t="s">
        <v>960</v>
      </c>
      <c r="J446" s="37" t="s">
        <v>1527</v>
      </c>
      <c r="K446" s="37" t="s">
        <v>577</v>
      </c>
      <c r="L446" s="37" t="s">
        <v>1917</v>
      </c>
      <c r="M446" s="37" t="s">
        <v>2273</v>
      </c>
      <c r="N446" s="37" t="s">
        <v>3329</v>
      </c>
      <c r="O446" s="34">
        <v>47603</v>
      </c>
    </row>
    <row r="447" spans="1:15" x14ac:dyDescent="0.15">
      <c r="A447" s="3">
        <f t="shared" si="6"/>
        <v>446</v>
      </c>
      <c r="B447" s="7">
        <f>VLOOKUP(C447,区市町村番号!$B$3:$C$64,2,FALSE)</f>
        <v>20</v>
      </c>
      <c r="C447" s="8" t="str">
        <f>IF(D447="区",LEFT(L447,FIND("区",L447)),IF(D447="市",LEFT(L447,FIND("市",L447)),IF(D447="町",LEFT(L447,FIND("町",L447)),IF(D447="村",LEFT(L447,FIND("村",L447)),"エラー"))))</f>
        <v>練馬区</v>
      </c>
      <c r="D447" s="8" t="str">
        <f>IF(AND(E447&lt;F447,E447&lt;G447,E447&lt;H447),"区",IF(AND(F447&lt;G447,F447&lt;H447),"市",IF(G447&lt;H447,"町","村")))</f>
        <v>区</v>
      </c>
      <c r="E447" s="8">
        <f>IF(COUNTIF($L447,"*区*"),FIND("区",$L447,2),100)</f>
        <v>3</v>
      </c>
      <c r="F447" s="8">
        <f>IF(COUNTIF($L447,"*市*"),FIND("市",$L447,2),100)</f>
        <v>100</v>
      </c>
      <c r="G447" s="8">
        <f>IF(COUNTIF($L447,"*町田市*"),100,IF(COUNTIF(L447,"*町*"),FIND("町",$L447),100))</f>
        <v>100</v>
      </c>
      <c r="H447" s="8">
        <f>IF(COUNTIF($L447,"*東村山*"),100,IF(COUNTIF(L447,"*武蔵村山*"),100,IF(COUNTIF(L447,"*羽村市*"),100,IF(COUNTIF(L447,"*村*"),FIND("村",$L447,2),100))))</f>
        <v>100</v>
      </c>
      <c r="I447" s="36" t="s">
        <v>904</v>
      </c>
      <c r="J447" s="36" t="s">
        <v>1494</v>
      </c>
      <c r="K447" s="36" t="s">
        <v>650</v>
      </c>
      <c r="L447" s="36" t="s">
        <v>1886</v>
      </c>
      <c r="M447" s="36" t="s">
        <v>2237</v>
      </c>
      <c r="N447" s="36" t="s">
        <v>3</v>
      </c>
      <c r="O447" s="34">
        <v>47542</v>
      </c>
    </row>
    <row r="448" spans="1:15" x14ac:dyDescent="0.15">
      <c r="A448" s="3">
        <f t="shared" si="6"/>
        <v>447</v>
      </c>
      <c r="B448" s="7">
        <f>VLOOKUP(C448,区市町村番号!$B$3:$C$64,2,FALSE)</f>
        <v>20</v>
      </c>
      <c r="C448" s="8" t="str">
        <f>IF(D448="区",LEFT(L448,FIND("区",L448)),IF(D448="市",LEFT(L448,FIND("市",L448)),IF(D448="町",LEFT(L448,FIND("町",L448)),IF(D448="村",LEFT(L448,FIND("村",L448)),"エラー"))))</f>
        <v>練馬区</v>
      </c>
      <c r="D448" s="8" t="str">
        <f>IF(AND(E448&lt;F448,E448&lt;G448,E448&lt;H448),"区",IF(AND(F448&lt;G448,F448&lt;H448),"市",IF(G448&lt;H448,"町","村")))</f>
        <v>区</v>
      </c>
      <c r="E448" s="8">
        <f>IF(COUNTIF($L448,"*区*"),FIND("区",$L448,2),100)</f>
        <v>3</v>
      </c>
      <c r="F448" s="8">
        <f>IF(COUNTIF($L448,"*市*"),FIND("市",$L448,2),100)</f>
        <v>100</v>
      </c>
      <c r="G448" s="8">
        <f>IF(COUNTIF($L448,"*町田市*"),100,IF(COUNTIF(L448,"*町*"),FIND("町",$L448),100))</f>
        <v>100</v>
      </c>
      <c r="H448" s="8">
        <f>IF(COUNTIF($L448,"*東村山*"),100,IF(COUNTIF(L448,"*武蔵村山*"),100,IF(COUNTIF(L448,"*羽村市*"),100,IF(COUNTIF(L448,"*村*"),FIND("村",$L448,2),100))))</f>
        <v>5</v>
      </c>
      <c r="I448" s="37" t="s">
        <v>1127</v>
      </c>
      <c r="J448" s="37" t="s">
        <v>104</v>
      </c>
      <c r="K448" s="37" t="s">
        <v>470</v>
      </c>
      <c r="L448" s="37" t="s">
        <v>2013</v>
      </c>
      <c r="M448" s="37" t="s">
        <v>2378</v>
      </c>
      <c r="N448" s="37" t="s">
        <v>3</v>
      </c>
      <c r="O448" s="34">
        <v>47664</v>
      </c>
    </row>
    <row r="449" spans="1:15" ht="40.5" x14ac:dyDescent="0.15">
      <c r="A449" s="3">
        <f t="shared" si="6"/>
        <v>448</v>
      </c>
      <c r="B449" s="7">
        <f>VLOOKUP(C449,区市町村番号!$B$3:$C$64,2,FALSE)</f>
        <v>20</v>
      </c>
      <c r="C449" s="8" t="str">
        <f>IF(D449="区",LEFT(L449,FIND("区",L449)),IF(D449="市",LEFT(L449,FIND("市",L449)),IF(D449="町",LEFT(L449,FIND("町",L449)),IF(D449="村",LEFT(L449,FIND("村",L449)),"エラー"))))</f>
        <v>練馬区</v>
      </c>
      <c r="D449" s="8" t="str">
        <f>IF(AND(E449&lt;F449,E449&lt;G449,E449&lt;H449),"区",IF(AND(F449&lt;G449,F449&lt;H449),"市",IF(G449&lt;H449,"町","村")))</f>
        <v>区</v>
      </c>
      <c r="E449" s="8">
        <f>IF(COUNTIF($L449,"*区*"),FIND("区",$L449,2),100)</f>
        <v>3</v>
      </c>
      <c r="F449" s="8">
        <f>IF(COUNTIF($L449,"*市*"),FIND("市",$L449,2),100)</f>
        <v>100</v>
      </c>
      <c r="G449" s="8">
        <f>IF(COUNTIF($L449,"*町田市*"),100,IF(COUNTIF(L449,"*町*"),FIND("町",$L449),100))</f>
        <v>100</v>
      </c>
      <c r="H449" s="8">
        <f>IF(COUNTIF($L449,"*東村山*"),100,IF(COUNTIF(L449,"*武蔵村山*"),100,IF(COUNTIF(L449,"*羽村市*"),100,IF(COUNTIF(L449,"*村*"),FIND("村",$L449,2),100))))</f>
        <v>100</v>
      </c>
      <c r="I449" s="37" t="s">
        <v>1236</v>
      </c>
      <c r="J449" s="37" t="s">
        <v>1705</v>
      </c>
      <c r="K449" s="37" t="s">
        <v>387</v>
      </c>
      <c r="L449" s="37" t="s">
        <v>2092</v>
      </c>
      <c r="M449" s="37" t="s">
        <v>2459</v>
      </c>
      <c r="N449" s="37" t="s">
        <v>2601</v>
      </c>
      <c r="O449" s="34">
        <v>46142</v>
      </c>
    </row>
    <row r="450" spans="1:15" x14ac:dyDescent="0.15">
      <c r="A450" s="3">
        <f t="shared" si="6"/>
        <v>449</v>
      </c>
      <c r="B450" s="7">
        <f>VLOOKUP(C450,区市町村番号!$B$3:$C$64,2,FALSE)</f>
        <v>20</v>
      </c>
      <c r="C450" s="8" t="str">
        <f>IF(D450="区",LEFT(L450,FIND("区",L450)),IF(D450="市",LEFT(L450,FIND("市",L450)),IF(D450="町",LEFT(L450,FIND("町",L450)),IF(D450="村",LEFT(L450,FIND("村",L450)),"エラー"))))</f>
        <v>練馬区</v>
      </c>
      <c r="D450" s="8" t="str">
        <f>IF(AND(E450&lt;F450,E450&lt;G450,E450&lt;H450),"区",IF(AND(F450&lt;G450,F450&lt;H450),"市",IF(G450&lt;H450,"町","村")))</f>
        <v>区</v>
      </c>
      <c r="E450" s="8">
        <f>IF(COUNTIF($L450,"*区*"),FIND("区",$L450,2),100)</f>
        <v>3</v>
      </c>
      <c r="F450" s="8">
        <f>IF(COUNTIF($L450,"*市*"),FIND("市",$L450,2),100)</f>
        <v>100</v>
      </c>
      <c r="G450" s="8">
        <f>IF(COUNTIF($L450,"*町田市*"),100,IF(COUNTIF(L450,"*町*"),FIND("町",$L450),100))</f>
        <v>7</v>
      </c>
      <c r="H450" s="8">
        <f>IF(COUNTIF($L450,"*東村山*"),100,IF(COUNTIF(L450,"*武蔵村山*"),100,IF(COUNTIF(L450,"*羽村市*"),100,IF(COUNTIF(L450,"*村*"),FIND("村",$L450,2),100))))</f>
        <v>100</v>
      </c>
      <c r="I450" s="37" t="s">
        <v>1296</v>
      </c>
      <c r="J450" s="37" t="s">
        <v>1737</v>
      </c>
      <c r="K450" s="37" t="s">
        <v>430</v>
      </c>
      <c r="L450" s="37" t="s">
        <v>2124</v>
      </c>
      <c r="M450" s="37" t="s">
        <v>2488</v>
      </c>
      <c r="N450" s="37" t="s">
        <v>3</v>
      </c>
      <c r="O450" s="34">
        <v>46660</v>
      </c>
    </row>
    <row r="451" spans="1:15" ht="81" x14ac:dyDescent="0.15">
      <c r="A451" s="3">
        <f t="shared" si="6"/>
        <v>450</v>
      </c>
      <c r="B451" s="7">
        <f>VLOOKUP(C451,区市町村番号!$B$3:$C$64,2,FALSE)</f>
        <v>20</v>
      </c>
      <c r="C451" s="8" t="str">
        <f>IF(D451="区",LEFT(L451,FIND("区",L451)),IF(D451="市",LEFT(L451,FIND("市",L451)),IF(D451="町",LEFT(L451,FIND("町",L451)),IF(D451="村",LEFT(L451,FIND("村",L451)),"エラー"))))</f>
        <v>練馬区</v>
      </c>
      <c r="D451" s="8" t="str">
        <f>IF(AND(E451&lt;F451,E451&lt;G451,E451&lt;H451),"区",IF(AND(F451&lt;G451,F451&lt;H451),"市",IF(G451&lt;H451,"町","村")))</f>
        <v>区</v>
      </c>
      <c r="E451" s="8">
        <f>IF(COUNTIF($L451,"*区*"),FIND("区",$L451,2),100)</f>
        <v>3</v>
      </c>
      <c r="F451" s="8">
        <f>IF(COUNTIF($L451,"*市*"),FIND("市",$L451,2),100)</f>
        <v>100</v>
      </c>
      <c r="G451" s="8">
        <f>IF(COUNTIF($L451,"*町田市*"),100,IF(COUNTIF(L451,"*町*"),FIND("町",$L451),100))</f>
        <v>100</v>
      </c>
      <c r="H451" s="8">
        <f>IF(COUNTIF($L451,"*東村山*"),100,IF(COUNTIF(L451,"*武蔵村山*"),100,IF(COUNTIF(L451,"*羽村市*"),100,IF(COUNTIF(L451,"*村*"),FIND("村",$L451,2),100))))</f>
        <v>100</v>
      </c>
      <c r="I451" s="37" t="s">
        <v>1050</v>
      </c>
      <c r="J451" s="37" t="s">
        <v>1577</v>
      </c>
      <c r="K451" s="37" t="s">
        <v>560</v>
      </c>
      <c r="L451" s="37" t="s">
        <v>3349</v>
      </c>
      <c r="M451" s="37" t="s">
        <v>2327</v>
      </c>
      <c r="N451" s="37" t="s">
        <v>3350</v>
      </c>
      <c r="O451" s="34">
        <v>47603</v>
      </c>
    </row>
    <row r="452" spans="1:15" x14ac:dyDescent="0.15">
      <c r="A452" s="3">
        <f t="shared" ref="A452:A515" si="7">A451+1</f>
        <v>451</v>
      </c>
      <c r="B452" s="7">
        <f>VLOOKUP(C452,区市町村番号!$B$3:$C$64,2,FALSE)</f>
        <v>21</v>
      </c>
      <c r="C452" s="8" t="str">
        <f>IF(D452="区",LEFT(L452,FIND("区",L452)),IF(D452="市",LEFT(L452,FIND("市",L452)),IF(D452="町",LEFT(L452,FIND("町",L452)),IF(D452="村",LEFT(L452,FIND("村",L452)),"エラー"))))</f>
        <v>足立区</v>
      </c>
      <c r="D452" s="8" t="str">
        <f>IF(AND(E452&lt;F452,E452&lt;G452,E452&lt;H452),"区",IF(AND(F452&lt;G452,F452&lt;H452),"市",IF(G452&lt;H452,"町","村")))</f>
        <v>区</v>
      </c>
      <c r="E452" s="8">
        <f>IF(COUNTIF($L452,"*区*"),FIND("区",$L452,2),100)</f>
        <v>3</v>
      </c>
      <c r="F452" s="8">
        <f>IF(COUNTIF($L452,"*市*"),FIND("市",$L452,2),100)</f>
        <v>100</v>
      </c>
      <c r="G452" s="8">
        <f>IF(COUNTIF($L452,"*町田市*"),100,IF(COUNTIF(L452,"*町*"),FIND("町",$L452),100))</f>
        <v>100</v>
      </c>
      <c r="H452" s="8">
        <f>IF(COUNTIF($L452,"*東村山*"),100,IF(COUNTIF(L452,"*武蔵村山*"),100,IF(COUNTIF(L452,"*羽村市*"),100,IF(COUNTIF(L452,"*村*"),FIND("村",$L452,2),100))))</f>
        <v>100</v>
      </c>
      <c r="I452" s="37" t="s">
        <v>3104</v>
      </c>
      <c r="J452" s="37" t="s">
        <v>1711</v>
      </c>
      <c r="K452" s="37" t="s">
        <v>654</v>
      </c>
      <c r="L452" s="37" t="s">
        <v>2097</v>
      </c>
      <c r="M452" s="37" t="s">
        <v>2464</v>
      </c>
      <c r="N452" s="37" t="s">
        <v>2</v>
      </c>
      <c r="O452" s="34">
        <v>46234</v>
      </c>
    </row>
    <row r="453" spans="1:15" x14ac:dyDescent="0.15">
      <c r="A453" s="3">
        <f t="shared" si="7"/>
        <v>452</v>
      </c>
      <c r="B453" s="7">
        <f>VLOOKUP(C453,区市町村番号!$B$3:$C$64,2,FALSE)</f>
        <v>21</v>
      </c>
      <c r="C453" s="8" t="str">
        <f>IF(D453="区",LEFT(L453,FIND("区",L453)),IF(D453="市",LEFT(L453,FIND("市",L453)),IF(D453="町",LEFT(L453,FIND("町",L453)),IF(D453="村",LEFT(L453,FIND("村",L453)),"エラー"))))</f>
        <v>足立区</v>
      </c>
      <c r="D453" s="8" t="str">
        <f>IF(AND(E453&lt;F453,E453&lt;G453,E453&lt;H453),"区",IF(AND(F453&lt;G453,F453&lt;H453),"市",IF(G453&lt;H453,"町","村")))</f>
        <v>区</v>
      </c>
      <c r="E453" s="8">
        <f>IF(COUNTIF($L453,"*区*"),FIND("区",$L453,2),100)</f>
        <v>3</v>
      </c>
      <c r="F453" s="8">
        <f>IF(COUNTIF($L453,"*市*"),FIND("市",$L453,2),100)</f>
        <v>100</v>
      </c>
      <c r="G453" s="8">
        <f>IF(COUNTIF($L453,"*町田市*"),100,IF(COUNTIF(L453,"*町*"),FIND("町",$L453),100))</f>
        <v>100</v>
      </c>
      <c r="H453" s="8">
        <f>IF(COUNTIF($L453,"*東村山*"),100,IF(COUNTIF(L453,"*武蔵村山*"),100,IF(COUNTIF(L453,"*羽村市*"),100,IF(COUNTIF(L453,"*村*"),FIND("村",$L453,2),100))))</f>
        <v>100</v>
      </c>
      <c r="I453" s="37" t="s">
        <v>1353</v>
      </c>
      <c r="J453" s="37" t="s">
        <v>1768</v>
      </c>
      <c r="K453" s="37" t="s">
        <v>400</v>
      </c>
      <c r="L453" s="37" t="s">
        <v>2159</v>
      </c>
      <c r="M453" s="37" t="s">
        <v>2519</v>
      </c>
      <c r="N453" s="37" t="s">
        <v>3</v>
      </c>
      <c r="O453" s="34">
        <v>47452</v>
      </c>
    </row>
    <row r="454" spans="1:15" x14ac:dyDescent="0.15">
      <c r="A454" s="3">
        <f t="shared" si="7"/>
        <v>453</v>
      </c>
      <c r="B454" s="7">
        <f>VLOOKUP(C454,区市町村番号!$B$3:$C$64,2,FALSE)</f>
        <v>21</v>
      </c>
      <c r="C454" s="8" t="str">
        <f>IF(D454="区",LEFT(L454,FIND("区",L454)),IF(D454="市",LEFT(L454,FIND("市",L454)),IF(D454="町",LEFT(L454,FIND("町",L454)),IF(D454="村",LEFT(L454,FIND("村",L454)),"エラー"))))</f>
        <v>足立区</v>
      </c>
      <c r="D454" s="8" t="str">
        <f>IF(AND(E454&lt;F454,E454&lt;G454,E454&lt;H454),"区",IF(AND(F454&lt;G454,F454&lt;H454),"市",IF(G454&lt;H454,"町","村")))</f>
        <v>区</v>
      </c>
      <c r="E454" s="8">
        <f>IF(COUNTIF($L454,"*区*"),FIND("区",$L454,2),100)</f>
        <v>3</v>
      </c>
      <c r="F454" s="8">
        <f>IF(COUNTIF($L454,"*市*"),FIND("市",$L454,2),100)</f>
        <v>100</v>
      </c>
      <c r="G454" s="8">
        <f>IF(COUNTIF($L454,"*町田市*"),100,IF(COUNTIF(L454,"*町*"),FIND("町",$L454),100))</f>
        <v>100</v>
      </c>
      <c r="H454" s="8">
        <f>IF(COUNTIF($L454,"*東村山*"),100,IF(COUNTIF(L454,"*武蔵村山*"),100,IF(COUNTIF(L454,"*羽村市*"),100,IF(COUNTIF(L454,"*村*"),FIND("村",$L454,2),100))))</f>
        <v>100</v>
      </c>
      <c r="I454" s="37" t="s">
        <v>1352</v>
      </c>
      <c r="J454" s="37" t="s">
        <v>1768</v>
      </c>
      <c r="K454" s="37" t="s">
        <v>400</v>
      </c>
      <c r="L454" s="37" t="s">
        <v>2159</v>
      </c>
      <c r="M454" s="37" t="s">
        <v>2519</v>
      </c>
      <c r="N454" s="37" t="s">
        <v>3185</v>
      </c>
      <c r="O454" s="34">
        <v>47452</v>
      </c>
    </row>
    <row r="455" spans="1:15" x14ac:dyDescent="0.15">
      <c r="A455" s="3">
        <f t="shared" si="7"/>
        <v>454</v>
      </c>
      <c r="B455" s="7">
        <f>VLOOKUP(C455,区市町村番号!$B$3:$C$64,2,FALSE)</f>
        <v>21</v>
      </c>
      <c r="C455" s="8" t="str">
        <f>IF(D455="区",LEFT(L455,FIND("区",L455)),IF(D455="市",LEFT(L455,FIND("市",L455)),IF(D455="町",LEFT(L455,FIND("町",L455)),IF(D455="村",LEFT(L455,FIND("村",L455)),"エラー"))))</f>
        <v>足立区</v>
      </c>
      <c r="D455" s="8" t="str">
        <f>IF(AND(E455&lt;F455,E455&lt;G455,E455&lt;H455),"区",IF(AND(F455&lt;G455,F455&lt;H455),"市",IF(G455&lt;H455,"町","村")))</f>
        <v>区</v>
      </c>
      <c r="E455" s="8">
        <f>IF(COUNTIF($L455,"*区*"),FIND("区",$L455,2),100)</f>
        <v>3</v>
      </c>
      <c r="F455" s="8">
        <f>IF(COUNTIF($L455,"*市*"),FIND("市",$L455,2),100)</f>
        <v>100</v>
      </c>
      <c r="G455" s="8">
        <f>IF(COUNTIF($L455,"*町田市*"),100,IF(COUNTIF(L455,"*町*"),FIND("町",$L455),100))</f>
        <v>100</v>
      </c>
      <c r="H455" s="8">
        <f>IF(COUNTIF($L455,"*東村山*"),100,IF(COUNTIF(L455,"*武蔵村山*"),100,IF(COUNTIF(L455,"*羽村市*"),100,IF(COUNTIF(L455,"*村*"),FIND("村",$L455,2),100))))</f>
        <v>100</v>
      </c>
      <c r="I455" s="37" t="s">
        <v>1354</v>
      </c>
      <c r="J455" s="37" t="s">
        <v>1768</v>
      </c>
      <c r="K455" s="37" t="s">
        <v>400</v>
      </c>
      <c r="L455" s="37" t="s">
        <v>2159</v>
      </c>
      <c r="M455" s="37" t="s">
        <v>2519</v>
      </c>
      <c r="N455" s="37" t="s">
        <v>3</v>
      </c>
      <c r="O455" s="34">
        <v>47452</v>
      </c>
    </row>
    <row r="456" spans="1:15" x14ac:dyDescent="0.15">
      <c r="A456" s="3">
        <f t="shared" si="7"/>
        <v>455</v>
      </c>
      <c r="B456" s="7">
        <f>VLOOKUP(C456,区市町村番号!$B$3:$C$64,2,FALSE)</f>
        <v>21</v>
      </c>
      <c r="C456" s="8" t="str">
        <f>IF(D456="区",LEFT(L456,FIND("区",L456)),IF(D456="市",LEFT(L456,FIND("市",L456)),IF(D456="町",LEFT(L456,FIND("町",L456)),IF(D456="村",LEFT(L456,FIND("村",L456)),"エラー"))))</f>
        <v>足立区</v>
      </c>
      <c r="D456" s="8" t="str">
        <f>IF(AND(E456&lt;F456,E456&lt;G456,E456&lt;H456),"区",IF(AND(F456&lt;G456,F456&lt;H456),"市",IF(G456&lt;H456,"町","村")))</f>
        <v>区</v>
      </c>
      <c r="E456" s="8">
        <f>IF(COUNTIF($L456,"*区*"),FIND("区",$L456,2),100)</f>
        <v>3</v>
      </c>
      <c r="F456" s="8">
        <f>IF(COUNTIF($L456,"*市*"),FIND("市",$L456,2),100)</f>
        <v>100</v>
      </c>
      <c r="G456" s="8">
        <f>IF(COUNTIF($L456,"*町田市*"),100,IF(COUNTIF(L456,"*町*"),FIND("町",$L456),100))</f>
        <v>7</v>
      </c>
      <c r="H456" s="8">
        <f>IF(COUNTIF($L456,"*東村山*"),100,IF(COUNTIF(L456,"*武蔵村山*"),100,IF(COUNTIF(L456,"*羽村市*"),100,IF(COUNTIF(L456,"*村*"),FIND("村",$L456,2),100))))</f>
        <v>100</v>
      </c>
      <c r="I456" s="37" t="s">
        <v>1079</v>
      </c>
      <c r="J456" s="37" t="s">
        <v>241</v>
      </c>
      <c r="K456" s="37" t="s">
        <v>599</v>
      </c>
      <c r="L456" s="37" t="s">
        <v>300</v>
      </c>
      <c r="M456" s="37" t="s">
        <v>127</v>
      </c>
      <c r="N456" s="37" t="s">
        <v>3</v>
      </c>
      <c r="O456" s="34">
        <v>45930</v>
      </c>
    </row>
    <row r="457" spans="1:15" x14ac:dyDescent="0.15">
      <c r="A457" s="3">
        <f t="shared" si="7"/>
        <v>456</v>
      </c>
      <c r="B457" s="7">
        <f>VLOOKUP(C457,区市町村番号!$B$3:$C$64,2,FALSE)</f>
        <v>21</v>
      </c>
      <c r="C457" s="8" t="str">
        <f>IF(D457="区",LEFT(L457,FIND("区",L457)),IF(D457="市",LEFT(L457,FIND("市",L457)),IF(D457="町",LEFT(L457,FIND("町",L457)),IF(D457="村",LEFT(L457,FIND("村",L457)),"エラー"))))</f>
        <v>足立区</v>
      </c>
      <c r="D457" s="8" t="str">
        <f>IF(AND(E457&lt;F457,E457&lt;G457,E457&lt;H457),"区",IF(AND(F457&lt;G457,F457&lt;H457),"市",IF(G457&lt;H457,"町","村")))</f>
        <v>区</v>
      </c>
      <c r="E457" s="8">
        <f>IF(COUNTIF($L457,"*区*"),FIND("区",$L457,2),100)</f>
        <v>3</v>
      </c>
      <c r="F457" s="8">
        <f>IF(COUNTIF($L457,"*市*"),FIND("市",$L457,2),100)</f>
        <v>100</v>
      </c>
      <c r="G457" s="8">
        <f>IF(COUNTIF($L457,"*町田市*"),100,IF(COUNTIF(L457,"*町*"),FIND("町",$L457),100))</f>
        <v>7</v>
      </c>
      <c r="H457" s="8">
        <f>IF(COUNTIF($L457,"*東村山*"),100,IF(COUNTIF(L457,"*武蔵村山*"),100,IF(COUNTIF(L457,"*羽村市*"),100,IF(COUNTIF(L457,"*村*"),FIND("村",$L457,2),100))))</f>
        <v>100</v>
      </c>
      <c r="I457" s="38" t="s">
        <v>1248</v>
      </c>
      <c r="J457" s="39" t="s">
        <v>1712</v>
      </c>
      <c r="K457" s="39" t="s">
        <v>695</v>
      </c>
      <c r="L457" s="39" t="s">
        <v>2098</v>
      </c>
      <c r="M457" s="39" t="s">
        <v>2465</v>
      </c>
      <c r="N457" s="40" t="s">
        <v>3</v>
      </c>
      <c r="O457" s="34">
        <v>46265</v>
      </c>
    </row>
    <row r="458" spans="1:15" x14ac:dyDescent="0.15">
      <c r="A458" s="3">
        <f t="shared" si="7"/>
        <v>457</v>
      </c>
      <c r="B458" s="7">
        <f>VLOOKUP(C458,区市町村番号!$B$3:$C$64,2,FALSE)</f>
        <v>21</v>
      </c>
      <c r="C458" s="8" t="str">
        <f>IF(D458="区",LEFT(L458,FIND("区",L458)),IF(D458="市",LEFT(L458,FIND("市",L458)),IF(D458="町",LEFT(L458,FIND("町",L458)),IF(D458="村",LEFT(L458,FIND("村",L458)),"エラー"))))</f>
        <v>足立区</v>
      </c>
      <c r="D458" s="8" t="str">
        <f>IF(AND(E458&lt;F458,E458&lt;G458,E458&lt;H458),"区",IF(AND(F458&lt;G458,F458&lt;H458),"市",IF(G458&lt;H458,"町","村")))</f>
        <v>区</v>
      </c>
      <c r="E458" s="8">
        <f>IF(COUNTIF($L458,"*区*"),FIND("区",$L458,2),100)</f>
        <v>3</v>
      </c>
      <c r="F458" s="8">
        <f>IF(COUNTIF($L458,"*市*"),FIND("市",$L458,2),100)</f>
        <v>100</v>
      </c>
      <c r="G458" s="8">
        <f>IF(COUNTIF($L458,"*町田市*"),100,IF(COUNTIF(L458,"*町*"),FIND("町",$L458),100))</f>
        <v>100</v>
      </c>
      <c r="H458" s="8">
        <f>IF(COUNTIF($L458,"*東村山*"),100,IF(COUNTIF(L458,"*武蔵村山*"),100,IF(COUNTIF(L458,"*羽村市*"),100,IF(COUNTIF(L458,"*村*"),FIND("村",$L458,2),100))))</f>
        <v>100</v>
      </c>
      <c r="I458" s="37" t="s">
        <v>1137</v>
      </c>
      <c r="J458" s="37" t="s">
        <v>1631</v>
      </c>
      <c r="K458" s="37" t="s">
        <v>473</v>
      </c>
      <c r="L458" s="37" t="s">
        <v>2019</v>
      </c>
      <c r="M458" s="37" t="s">
        <v>2385</v>
      </c>
      <c r="N458" s="37" t="s">
        <v>3</v>
      </c>
      <c r="O458" s="34">
        <v>47695</v>
      </c>
    </row>
    <row r="459" spans="1:15" ht="27" x14ac:dyDescent="0.15">
      <c r="A459" s="3">
        <f t="shared" si="7"/>
        <v>458</v>
      </c>
      <c r="B459" s="7">
        <f>VLOOKUP(C459,区市町村番号!$B$3:$C$64,2,FALSE)</f>
        <v>21</v>
      </c>
      <c r="C459" s="8" t="str">
        <f>IF(D459="区",LEFT(L459,FIND("区",L459)),IF(D459="市",LEFT(L459,FIND("市",L459)),IF(D459="町",LEFT(L459,FIND("町",L459)),IF(D459="村",LEFT(L459,FIND("村",L459)),"エラー"))))</f>
        <v>足立区</v>
      </c>
      <c r="D459" s="8" t="str">
        <f>IF(AND(E459&lt;F459,E459&lt;G459,E459&lt;H459),"区",IF(AND(F459&lt;G459,F459&lt;H459),"市",IF(G459&lt;H459,"町","村")))</f>
        <v>区</v>
      </c>
      <c r="E459" s="8">
        <f>IF(COUNTIF($L459,"*区*"),FIND("区",$L459,2),100)</f>
        <v>3</v>
      </c>
      <c r="F459" s="8">
        <f>IF(COUNTIF($L459,"*市*"),FIND("市",$L459,2),100)</f>
        <v>100</v>
      </c>
      <c r="G459" s="8">
        <f>IF(COUNTIF($L459,"*町田市*"),100,IF(COUNTIF(L459,"*町*"),FIND("町",$L459),100))</f>
        <v>100</v>
      </c>
      <c r="H459" s="8">
        <f>IF(COUNTIF($L459,"*東村山*"),100,IF(COUNTIF(L459,"*武蔵村山*"),100,IF(COUNTIF(L459,"*羽村市*"),100,IF(COUNTIF(L459,"*村*"),FIND("村",$L459,2),100))))</f>
        <v>100</v>
      </c>
      <c r="I459" s="37" t="s">
        <v>1174</v>
      </c>
      <c r="J459" s="37" t="s">
        <v>1664</v>
      </c>
      <c r="K459" s="37" t="s">
        <v>537</v>
      </c>
      <c r="L459" s="37" t="s">
        <v>2051</v>
      </c>
      <c r="M459" s="37" t="s">
        <v>2420</v>
      </c>
      <c r="N459" s="37" t="s">
        <v>2591</v>
      </c>
      <c r="O459" s="34">
        <v>45900</v>
      </c>
    </row>
    <row r="460" spans="1:15" ht="27" x14ac:dyDescent="0.15">
      <c r="A460" s="3">
        <f t="shared" si="7"/>
        <v>459</v>
      </c>
      <c r="B460" s="7">
        <f>VLOOKUP(C460,区市町村番号!$B$3:$C$64,2,FALSE)</f>
        <v>21</v>
      </c>
      <c r="C460" s="8" t="str">
        <f>IF(D460="区",LEFT(L460,FIND("区",L460)),IF(D460="市",LEFT(L460,FIND("市",L460)),IF(D460="町",LEFT(L460,FIND("町",L460)),IF(D460="村",LEFT(L460,FIND("村",L460)),"エラー"))))</f>
        <v>足立区</v>
      </c>
      <c r="D460" s="8" t="str">
        <f>IF(AND(E460&lt;F460,E460&lt;G460,E460&lt;H460),"区",IF(AND(F460&lt;G460,F460&lt;H460),"市",IF(G460&lt;H460,"町","村")))</f>
        <v>区</v>
      </c>
      <c r="E460" s="8">
        <f>IF(COUNTIF($L460,"*区*"),FIND("区",$L460,2),100)</f>
        <v>3</v>
      </c>
      <c r="F460" s="8">
        <f>IF(COUNTIF($L460,"*市*"),FIND("市",$L460,2),100)</f>
        <v>100</v>
      </c>
      <c r="G460" s="8">
        <f>IF(COUNTIF($L460,"*町田市*"),100,IF(COUNTIF(L460,"*町*"),FIND("町",$L460),100))</f>
        <v>100</v>
      </c>
      <c r="H460" s="8">
        <f>IF(COUNTIF($L460,"*東村山*"),100,IF(COUNTIF(L460,"*武蔵村山*"),100,IF(COUNTIF(L460,"*羽村市*"),100,IF(COUNTIF(L460,"*村*"),FIND("村",$L460,2),100))))</f>
        <v>100</v>
      </c>
      <c r="I460" s="37" t="s">
        <v>907</v>
      </c>
      <c r="J460" s="37" t="s">
        <v>1496</v>
      </c>
      <c r="K460" s="37" t="s">
        <v>421</v>
      </c>
      <c r="L460" s="37" t="s">
        <v>3313</v>
      </c>
      <c r="M460" s="37" t="s">
        <v>2240</v>
      </c>
      <c r="N460" s="37" t="s">
        <v>8</v>
      </c>
      <c r="O460" s="34">
        <v>47756</v>
      </c>
    </row>
    <row r="461" spans="1:15" x14ac:dyDescent="0.15">
      <c r="A461" s="3">
        <f t="shared" si="7"/>
        <v>460</v>
      </c>
      <c r="B461" s="7">
        <f>VLOOKUP(C461,区市町村番号!$B$3:$C$64,2,FALSE)</f>
        <v>21</v>
      </c>
      <c r="C461" s="8" t="str">
        <f>IF(D461="区",LEFT(L461,FIND("区",L461)),IF(D461="市",LEFT(L461,FIND("市",L461)),IF(D461="町",LEFT(L461,FIND("町",L461)),IF(D461="村",LEFT(L461,FIND("村",L461)),"エラー"))))</f>
        <v>足立区</v>
      </c>
      <c r="D461" s="8" t="str">
        <f>IF(AND(E461&lt;F461,E461&lt;G461,E461&lt;H461),"区",IF(AND(F461&lt;G461,F461&lt;H461),"市",IF(G461&lt;H461,"町","村")))</f>
        <v>区</v>
      </c>
      <c r="E461" s="8">
        <f>IF(COUNTIF($L461,"*区*"),FIND("区",$L461,2),100)</f>
        <v>3</v>
      </c>
      <c r="F461" s="8">
        <f>IF(COUNTIF($L461,"*市*"),FIND("市",$L461,2),100)</f>
        <v>100</v>
      </c>
      <c r="G461" s="8">
        <f>IF(COUNTIF($L461,"*町田市*"),100,IF(COUNTIF(L461,"*町*"),FIND("町",$L461),100))</f>
        <v>100</v>
      </c>
      <c r="H461" s="8">
        <f>IF(COUNTIF($L461,"*東村山*"),100,IF(COUNTIF(L461,"*武蔵村山*"),100,IF(COUNTIF(L461,"*羽村市*"),100,IF(COUNTIF(L461,"*村*"),FIND("村",$L461,2),100))))</f>
        <v>100</v>
      </c>
      <c r="I461" s="37" t="s">
        <v>3081</v>
      </c>
      <c r="J461" s="37" t="s">
        <v>3117</v>
      </c>
      <c r="K461" s="37" t="s">
        <v>2721</v>
      </c>
      <c r="L461" s="37" t="s">
        <v>3118</v>
      </c>
      <c r="M461" s="37" t="s">
        <v>3119</v>
      </c>
      <c r="N461" s="37" t="s">
        <v>3</v>
      </c>
      <c r="O461" s="34">
        <v>47452</v>
      </c>
    </row>
    <row r="462" spans="1:15" ht="27" x14ac:dyDescent="0.15">
      <c r="A462" s="3">
        <f t="shared" si="7"/>
        <v>461</v>
      </c>
      <c r="B462" s="7">
        <f>VLOOKUP(C462,区市町村番号!$B$3:$C$64,2,FALSE)</f>
        <v>21</v>
      </c>
      <c r="C462" s="8" t="str">
        <f>IF(D462="区",LEFT(L462,FIND("区",L462)),IF(D462="市",LEFT(L462,FIND("市",L462)),IF(D462="町",LEFT(L462,FIND("町",L462)),IF(D462="村",LEFT(L462,FIND("村",L462)),"エラー"))))</f>
        <v>足立区</v>
      </c>
      <c r="D462" s="8" t="str">
        <f>IF(AND(E462&lt;F462,E462&lt;G462,E462&lt;H462),"区",IF(AND(F462&lt;G462,F462&lt;H462),"市",IF(G462&lt;H462,"町","村")))</f>
        <v>区</v>
      </c>
      <c r="E462" s="8">
        <f>IF(COUNTIF($L462,"*区*"),FIND("区",$L462,2),100)</f>
        <v>3</v>
      </c>
      <c r="F462" s="8">
        <f>IF(COUNTIF($L462,"*市*"),FIND("市",$L462,2),100)</f>
        <v>100</v>
      </c>
      <c r="G462" s="8">
        <f>IF(COUNTIF($L462,"*町田市*"),100,IF(COUNTIF(L462,"*町*"),FIND("町",$L462),100))</f>
        <v>5</v>
      </c>
      <c r="H462" s="8">
        <f>IF(COUNTIF($L462,"*東村山*"),100,IF(COUNTIF(L462,"*武蔵村山*"),100,IF(COUNTIF(L462,"*羽村市*"),100,IF(COUNTIF(L462,"*村*"),FIND("村",$L462,2),100))))</f>
        <v>100</v>
      </c>
      <c r="I462" s="37" t="s">
        <v>1271</v>
      </c>
      <c r="J462" s="37" t="s">
        <v>1722</v>
      </c>
      <c r="K462" s="37" t="s">
        <v>668</v>
      </c>
      <c r="L462" s="37" t="s">
        <v>2109</v>
      </c>
      <c r="M462" s="37" t="s">
        <v>2475</v>
      </c>
      <c r="N462" s="37" t="s">
        <v>832</v>
      </c>
      <c r="O462" s="34">
        <v>46477</v>
      </c>
    </row>
    <row r="463" spans="1:15" x14ac:dyDescent="0.15">
      <c r="A463" s="3">
        <f t="shared" si="7"/>
        <v>462</v>
      </c>
      <c r="B463" s="7">
        <f>VLOOKUP(C463,区市町村番号!$B$3:$C$64,2,FALSE)</f>
        <v>21</v>
      </c>
      <c r="C463" s="8" t="str">
        <f>IF(D463="区",LEFT(L463,FIND("区",L463)),IF(D463="市",LEFT(L463,FIND("市",L463)),IF(D463="町",LEFT(L463,FIND("町",L463)),IF(D463="村",LEFT(L463,FIND("村",L463)),"エラー"))))</f>
        <v>足立区</v>
      </c>
      <c r="D463" s="8" t="str">
        <f>IF(AND(E463&lt;F463,E463&lt;G463,E463&lt;H463),"区",IF(AND(F463&lt;G463,F463&lt;H463),"市",IF(G463&lt;H463,"町","村")))</f>
        <v>区</v>
      </c>
      <c r="E463" s="8">
        <f>IF(COUNTIF($L463,"*区*"),FIND("区",$L463,2),100)</f>
        <v>3</v>
      </c>
      <c r="F463" s="8">
        <f>IF(COUNTIF($L463,"*市*"),FIND("市",$L463,2),100)</f>
        <v>100</v>
      </c>
      <c r="G463" s="8">
        <f>IF(COUNTIF($L463,"*町田市*"),100,IF(COUNTIF(L463,"*町*"),FIND("町",$L463),100))</f>
        <v>100</v>
      </c>
      <c r="H463" s="8">
        <f>IF(COUNTIF($L463,"*東村山*"),100,IF(COUNTIF(L463,"*武蔵村山*"),100,IF(COUNTIF(L463,"*羽村市*"),100,IF(COUNTIF(L463,"*村*"),FIND("村",$L463,2),100))))</f>
        <v>100</v>
      </c>
      <c r="I463" s="37" t="s">
        <v>906</v>
      </c>
      <c r="J463" s="37" t="s">
        <v>1495</v>
      </c>
      <c r="K463" s="37" t="s">
        <v>516</v>
      </c>
      <c r="L463" s="37" t="s">
        <v>1888</v>
      </c>
      <c r="M463" s="37" t="s">
        <v>2239</v>
      </c>
      <c r="N463" s="37" t="s">
        <v>23</v>
      </c>
      <c r="O463" s="34">
        <v>47542</v>
      </c>
    </row>
    <row r="464" spans="1:15" x14ac:dyDescent="0.15">
      <c r="A464" s="3">
        <f t="shared" si="7"/>
        <v>463</v>
      </c>
      <c r="B464" s="7">
        <f>VLOOKUP(C464,区市町村番号!$B$3:$C$64,2,FALSE)</f>
        <v>21</v>
      </c>
      <c r="C464" s="8" t="str">
        <f>IF(D464="区",LEFT(L464,FIND("区",L464)),IF(D464="市",LEFT(L464,FIND("市",L464)),IF(D464="町",LEFT(L464,FIND("町",L464)),IF(D464="村",LEFT(L464,FIND("村",L464)),"エラー"))))</f>
        <v>足立区</v>
      </c>
      <c r="D464" s="8" t="str">
        <f>IF(AND(E464&lt;F464,E464&lt;G464,E464&lt;H464),"区",IF(AND(F464&lt;G464,F464&lt;H464),"市",IF(G464&lt;H464,"町","村")))</f>
        <v>区</v>
      </c>
      <c r="E464" s="8">
        <f>IF(COUNTIF($L464,"*区*"),FIND("区",$L464,2),100)</f>
        <v>3</v>
      </c>
      <c r="F464" s="8">
        <f>IF(COUNTIF($L464,"*市*"),FIND("市",$L464,2),100)</f>
        <v>100</v>
      </c>
      <c r="G464" s="8">
        <f>IF(COUNTIF($L464,"*町田市*"),100,IF(COUNTIF(L464,"*町*"),FIND("町",$L464),100))</f>
        <v>100</v>
      </c>
      <c r="H464" s="8">
        <f>IF(COUNTIF($L464,"*東村山*"),100,IF(COUNTIF(L464,"*武蔵村山*"),100,IF(COUNTIF(L464,"*羽村市*"),100,IF(COUNTIF(L464,"*村*"),FIND("村",$L464,2),100))))</f>
        <v>100</v>
      </c>
      <c r="I464" s="37" t="s">
        <v>909</v>
      </c>
      <c r="J464" s="37" t="s">
        <v>1498</v>
      </c>
      <c r="K464" s="37" t="s">
        <v>685</v>
      </c>
      <c r="L464" s="37" t="s">
        <v>1890</v>
      </c>
      <c r="M464" s="37" t="s">
        <v>2242</v>
      </c>
      <c r="N464" s="37" t="s">
        <v>16</v>
      </c>
      <c r="O464" s="34">
        <v>47603</v>
      </c>
    </row>
    <row r="465" spans="1:15" x14ac:dyDescent="0.15">
      <c r="A465" s="3">
        <f t="shared" si="7"/>
        <v>464</v>
      </c>
      <c r="B465" s="7">
        <f>VLOOKUP(C465,区市町村番号!$B$3:$C$64,2,FALSE)</f>
        <v>21</v>
      </c>
      <c r="C465" s="8" t="str">
        <f>IF(D465="区",LEFT(L465,FIND("区",L465)),IF(D465="市",LEFT(L465,FIND("市",L465)),IF(D465="町",LEFT(L465,FIND("町",L465)),IF(D465="村",LEFT(L465,FIND("村",L465)),"エラー"))))</f>
        <v>足立区</v>
      </c>
      <c r="D465" s="8" t="str">
        <f>IF(AND(E465&lt;F465,E465&lt;G465,E465&lt;H465),"区",IF(AND(F465&lt;G465,F465&lt;H465),"市",IF(G465&lt;H465,"町","村")))</f>
        <v>区</v>
      </c>
      <c r="E465" s="8">
        <f>IF(COUNTIF($L465,"*区*"),FIND("区",$L465,2),100)</f>
        <v>3</v>
      </c>
      <c r="F465" s="8">
        <f>IF(COUNTIF($L465,"*市*"),FIND("市",$L465,2),100)</f>
        <v>100</v>
      </c>
      <c r="G465" s="8">
        <f>IF(COUNTIF($L465,"*町田市*"),100,IF(COUNTIF(L465,"*町*"),FIND("町",$L465),100))</f>
        <v>100</v>
      </c>
      <c r="H465" s="8">
        <f>IF(COUNTIF($L465,"*東村山*"),100,IF(COUNTIF(L465,"*武蔵村山*"),100,IF(COUNTIF(L465,"*羽村市*"),100,IF(COUNTIF(L465,"*村*"),FIND("村",$L465,2),100))))</f>
        <v>100</v>
      </c>
      <c r="I465" s="37" t="s">
        <v>1259</v>
      </c>
      <c r="J465" s="37" t="s">
        <v>220</v>
      </c>
      <c r="K465" s="37" t="s">
        <v>377</v>
      </c>
      <c r="L465" s="37" t="s">
        <v>283</v>
      </c>
      <c r="M465" s="37" t="s">
        <v>126</v>
      </c>
      <c r="N465" s="37" t="s">
        <v>3</v>
      </c>
      <c r="O465" s="34">
        <v>46326</v>
      </c>
    </row>
    <row r="466" spans="1:15" x14ac:dyDescent="0.15">
      <c r="A466" s="3">
        <f t="shared" si="7"/>
        <v>465</v>
      </c>
      <c r="B466" s="7">
        <f>VLOOKUP(C466,区市町村番号!$B$3:$C$64,2,FALSE)</f>
        <v>21</v>
      </c>
      <c r="C466" s="8" t="str">
        <f>IF(D466="区",LEFT(L466,FIND("区",L466)),IF(D466="市",LEFT(L466,FIND("市",L466)),IF(D466="町",LEFT(L466,FIND("町",L466)),IF(D466="村",LEFT(L466,FIND("村",L466)),"エラー"))))</f>
        <v>足立区</v>
      </c>
      <c r="D466" s="8" t="str">
        <f>IF(AND(E466&lt;F466,E466&lt;G466,E466&lt;H466),"区",IF(AND(F466&lt;G466,F466&lt;H466),"市",IF(G466&lt;H466,"町","村")))</f>
        <v>区</v>
      </c>
      <c r="E466" s="8">
        <f>IF(COUNTIF($L466,"*区*"),FIND("区",$L466,2),100)</f>
        <v>3</v>
      </c>
      <c r="F466" s="8">
        <f>IF(COUNTIF($L466,"*市*"),FIND("市",$L466,2),100)</f>
        <v>100</v>
      </c>
      <c r="G466" s="8">
        <f>IF(COUNTIF($L466,"*町田市*"),100,IF(COUNTIF(L466,"*町*"),FIND("町",$L466),100))</f>
        <v>100</v>
      </c>
      <c r="H466" s="8">
        <f>IF(COUNTIF($L466,"*東村山*"),100,IF(COUNTIF(L466,"*武蔵村山*"),100,IF(COUNTIF(L466,"*羽村市*"),100,IF(COUNTIF(L466,"*村*"),FIND("村",$L466,2),100))))</f>
        <v>100</v>
      </c>
      <c r="I466" s="37" t="s">
        <v>1258</v>
      </c>
      <c r="J466" s="37" t="s">
        <v>220</v>
      </c>
      <c r="K466" s="37" t="s">
        <v>377</v>
      </c>
      <c r="L466" s="37" t="s">
        <v>283</v>
      </c>
      <c r="M466" s="37" t="s">
        <v>126</v>
      </c>
      <c r="N466" s="37" t="s">
        <v>3</v>
      </c>
      <c r="O466" s="34">
        <v>46326</v>
      </c>
    </row>
    <row r="467" spans="1:15" ht="67.5" x14ac:dyDescent="0.15">
      <c r="A467" s="3">
        <f t="shared" si="7"/>
        <v>466</v>
      </c>
      <c r="B467" s="7">
        <f>VLOOKUP(C467,区市町村番号!$B$3:$C$64,2,FALSE)</f>
        <v>21</v>
      </c>
      <c r="C467" s="8" t="str">
        <f>IF(D467="区",LEFT(L467,FIND("区",L467)),IF(D467="市",LEFT(L467,FIND("市",L467)),IF(D467="町",LEFT(L467,FIND("町",L467)),IF(D467="村",LEFT(L467,FIND("村",L467)),"エラー"))))</f>
        <v>足立区</v>
      </c>
      <c r="D467" s="8" t="str">
        <f>IF(AND(E467&lt;F467,E467&lt;G467,E467&lt;H467),"区",IF(AND(F467&lt;G467,F467&lt;H467),"市",IF(G467&lt;H467,"町","村")))</f>
        <v>区</v>
      </c>
      <c r="E467" s="8">
        <f>IF(COUNTIF($L467,"*区*"),FIND("区",$L467,2),100)</f>
        <v>3</v>
      </c>
      <c r="F467" s="8">
        <f>IF(COUNTIF($L467,"*市*"),FIND("市",$L467,2),100)</f>
        <v>100</v>
      </c>
      <c r="G467" s="8">
        <f>IF(COUNTIF($L467,"*町田市*"),100,IF(COUNTIF(L467,"*町*"),FIND("町",$L467),100))</f>
        <v>100</v>
      </c>
      <c r="H467" s="8">
        <f>IF(COUNTIF($L467,"*東村山*"),100,IF(COUNTIF(L467,"*武蔵村山*"),100,IF(COUNTIF(L467,"*羽村市*"),100,IF(COUNTIF(L467,"*村*"),FIND("村",$L467,2),100))))</f>
        <v>100</v>
      </c>
      <c r="I467" s="37" t="s">
        <v>1397</v>
      </c>
      <c r="J467" s="37" t="s">
        <v>1787</v>
      </c>
      <c r="K467" s="37" t="s">
        <v>377</v>
      </c>
      <c r="L467" s="37" t="s">
        <v>2178</v>
      </c>
      <c r="M467" s="37" t="s">
        <v>822</v>
      </c>
      <c r="N467" s="37" t="s">
        <v>2615</v>
      </c>
      <c r="O467" s="34">
        <v>46173</v>
      </c>
    </row>
    <row r="468" spans="1:15" x14ac:dyDescent="0.15">
      <c r="A468" s="3">
        <f t="shared" si="7"/>
        <v>467</v>
      </c>
      <c r="B468" s="7">
        <f>VLOOKUP(C468,区市町村番号!$B$3:$C$64,2,FALSE)</f>
        <v>21</v>
      </c>
      <c r="C468" s="8" t="str">
        <f>IF(D468="区",LEFT(L468,FIND("区",L468)),IF(D468="市",LEFT(L468,FIND("市",L468)),IF(D468="町",LEFT(L468,FIND("町",L468)),IF(D468="村",LEFT(L468,FIND("村",L468)),"エラー"))))</f>
        <v>足立区</v>
      </c>
      <c r="D468" s="8" t="str">
        <f>IF(AND(E468&lt;F468,E468&lt;G468,E468&lt;H468),"区",IF(AND(F468&lt;G468,F468&lt;H468),"市",IF(G468&lt;H468,"町","村")))</f>
        <v>区</v>
      </c>
      <c r="E468" s="8">
        <f>IF(COUNTIF($L468,"*区*"),FIND("区",$L468,2),100)</f>
        <v>3</v>
      </c>
      <c r="F468" s="8">
        <f>IF(COUNTIF($L468,"*市*"),FIND("市",$L468,2),100)</f>
        <v>100</v>
      </c>
      <c r="G468" s="8">
        <f>IF(COUNTIF($L468,"*町田市*"),100,IF(COUNTIF(L468,"*町*"),FIND("町",$L468),100))</f>
        <v>100</v>
      </c>
      <c r="H468" s="8">
        <f>IF(COUNTIF($L468,"*東村山*"),100,IF(COUNTIF(L468,"*武蔵村山*"),100,IF(COUNTIF(L468,"*羽村市*"),100,IF(COUNTIF(L468,"*村*"),FIND("村",$L468,2),100))))</f>
        <v>100</v>
      </c>
      <c r="I468" s="37" t="s">
        <v>2654</v>
      </c>
      <c r="J468" s="37" t="s">
        <v>2725</v>
      </c>
      <c r="K468" s="37" t="s">
        <v>377</v>
      </c>
      <c r="L468" s="37" t="s">
        <v>2726</v>
      </c>
      <c r="M468" s="37" t="s">
        <v>822</v>
      </c>
      <c r="N468" s="37" t="s">
        <v>3</v>
      </c>
      <c r="O468" s="34">
        <v>46904</v>
      </c>
    </row>
    <row r="469" spans="1:15" x14ac:dyDescent="0.15">
      <c r="A469" s="3">
        <f t="shared" si="7"/>
        <v>468</v>
      </c>
      <c r="B469" s="7">
        <f>VLOOKUP(C469,区市町村番号!$B$3:$C$64,2,FALSE)</f>
        <v>21</v>
      </c>
      <c r="C469" s="8" t="str">
        <f>IF(D469="区",LEFT(L469,FIND("区",L469)),IF(D469="市",LEFT(L469,FIND("市",L469)),IF(D469="町",LEFT(L469,FIND("町",L469)),IF(D469="村",LEFT(L469,FIND("村",L469)),"エラー"))))</f>
        <v>足立区</v>
      </c>
      <c r="D469" s="8" t="str">
        <f>IF(AND(E469&lt;F469,E469&lt;G469,E469&lt;H469),"区",IF(AND(F469&lt;G469,F469&lt;H469),"市",IF(G469&lt;H469,"町","村")))</f>
        <v>区</v>
      </c>
      <c r="E469" s="8">
        <f>IF(COUNTIF($L469,"*区*"),FIND("区",$L469,2),100)</f>
        <v>3</v>
      </c>
      <c r="F469" s="8">
        <f>IF(COUNTIF($L469,"*市*"),FIND("市",$L469,2),100)</f>
        <v>100</v>
      </c>
      <c r="G469" s="8">
        <f>IF(COUNTIF($L469,"*町田市*"),100,IF(COUNTIF(L469,"*町*"),FIND("町",$L469),100))</f>
        <v>100</v>
      </c>
      <c r="H469" s="8">
        <f>IF(COUNTIF($L469,"*東村山*"),100,IF(COUNTIF(L469,"*武蔵村山*"),100,IF(COUNTIF(L469,"*羽村市*"),100,IF(COUNTIF(L469,"*村*"),FIND("村",$L469,2),100))))</f>
        <v>100</v>
      </c>
      <c r="I469" s="37" t="s">
        <v>1459</v>
      </c>
      <c r="J469" s="37" t="s">
        <v>1606</v>
      </c>
      <c r="K469" s="37" t="s">
        <v>473</v>
      </c>
      <c r="L469" s="37" t="s">
        <v>1993</v>
      </c>
      <c r="M469" s="37" t="s">
        <v>2356</v>
      </c>
      <c r="N469" s="37" t="s">
        <v>3</v>
      </c>
      <c r="O469" s="34">
        <v>46630</v>
      </c>
    </row>
    <row r="470" spans="1:15" ht="27" x14ac:dyDescent="0.15">
      <c r="A470" s="3">
        <f t="shared" si="7"/>
        <v>469</v>
      </c>
      <c r="B470" s="7">
        <f>VLOOKUP(C470,区市町村番号!$B$3:$C$64,2,FALSE)</f>
        <v>21</v>
      </c>
      <c r="C470" s="8" t="str">
        <f>IF(D470="区",LEFT(L470,FIND("区",L470)),IF(D470="市",LEFT(L470,FIND("市",L470)),IF(D470="町",LEFT(L470,FIND("町",L470)),IF(D470="村",LEFT(L470,FIND("村",L470)),"エラー"))))</f>
        <v>足立区</v>
      </c>
      <c r="D470" s="8" t="str">
        <f>IF(AND(E470&lt;F470,E470&lt;G470,E470&lt;H470),"区",IF(AND(F470&lt;G470,F470&lt;H470),"市",IF(G470&lt;H470,"町","村")))</f>
        <v>区</v>
      </c>
      <c r="E470" s="8">
        <f>IF(COUNTIF($L470,"*区*"),FIND("区",$L470,2),100)</f>
        <v>3</v>
      </c>
      <c r="F470" s="8">
        <f>IF(COUNTIF($L470,"*市*"),FIND("市",$L470,2),100)</f>
        <v>100</v>
      </c>
      <c r="G470" s="8">
        <f>IF(COUNTIF($L470,"*町田市*"),100,IF(COUNTIF(L470,"*町*"),FIND("町",$L470),100))</f>
        <v>8</v>
      </c>
      <c r="H470" s="8">
        <f>IF(COUNTIF($L470,"*東村山*"),100,IF(COUNTIF(L470,"*武蔵村山*"),100,IF(COUNTIF(L470,"*羽村市*"),100,IF(COUNTIF(L470,"*村*"),FIND("村",$L470,2),100))))</f>
        <v>100</v>
      </c>
      <c r="I470" s="37" t="s">
        <v>3015</v>
      </c>
      <c r="J470" s="37" t="s">
        <v>3070</v>
      </c>
      <c r="K470" s="37" t="s">
        <v>3071</v>
      </c>
      <c r="L470" s="37" t="s">
        <v>3072</v>
      </c>
      <c r="M470" s="37" t="s">
        <v>3073</v>
      </c>
      <c r="N470" s="37" t="s">
        <v>3074</v>
      </c>
      <c r="O470" s="34">
        <v>47299</v>
      </c>
    </row>
    <row r="471" spans="1:15" x14ac:dyDescent="0.15">
      <c r="A471" s="3">
        <f t="shared" si="7"/>
        <v>470</v>
      </c>
      <c r="B471" s="7">
        <f>VLOOKUP(C471,区市町村番号!$B$3:$C$64,2,FALSE)</f>
        <v>21</v>
      </c>
      <c r="C471" s="8" t="str">
        <f>IF(D471="区",LEFT(L471,FIND("区",L471)),IF(D471="市",LEFT(L471,FIND("市",L471)),IF(D471="町",LEFT(L471,FIND("町",L471)),IF(D471="村",LEFT(L471,FIND("村",L471)),"エラー"))))</f>
        <v>足立区</v>
      </c>
      <c r="D471" s="8" t="str">
        <f>IF(AND(E471&lt;F471,E471&lt;G471,E471&lt;H471),"区",IF(AND(F471&lt;G471,F471&lt;H471),"市",IF(G471&lt;H471,"町","村")))</f>
        <v>区</v>
      </c>
      <c r="E471" s="8">
        <f>IF(COUNTIF($L471,"*区*"),FIND("区",$L471,2),100)</f>
        <v>3</v>
      </c>
      <c r="F471" s="8">
        <f>IF(COUNTIF($L471,"*市*"),FIND("市",$L471,2),100)</f>
        <v>100</v>
      </c>
      <c r="G471" s="8">
        <f>IF(COUNTIF($L471,"*町田市*"),100,IF(COUNTIF(L471,"*町*"),FIND("町",$L471),100))</f>
        <v>8</v>
      </c>
      <c r="H471" s="8">
        <f>IF(COUNTIF($L471,"*東村山*"),100,IF(COUNTIF(L471,"*武蔵村山*"),100,IF(COUNTIF(L471,"*羽村市*"),100,IF(COUNTIF(L471,"*村*"),FIND("村",$L471,2),100))))</f>
        <v>100</v>
      </c>
      <c r="I471" s="37" t="s">
        <v>1287</v>
      </c>
      <c r="J471" s="37" t="s">
        <v>712</v>
      </c>
      <c r="K471" s="37" t="s">
        <v>373</v>
      </c>
      <c r="L471" s="37" t="s">
        <v>319</v>
      </c>
      <c r="M471" s="37" t="s">
        <v>125</v>
      </c>
      <c r="N471" s="37" t="s">
        <v>366</v>
      </c>
      <c r="O471" s="34">
        <v>46783</v>
      </c>
    </row>
    <row r="472" spans="1:15" x14ac:dyDescent="0.15">
      <c r="A472" s="3">
        <f t="shared" si="7"/>
        <v>471</v>
      </c>
      <c r="B472" s="7">
        <f>VLOOKUP(C472,区市町村番号!$B$3:$C$64,2,FALSE)</f>
        <v>21</v>
      </c>
      <c r="C472" s="8" t="str">
        <f>IF(D472="区",LEFT(L472,FIND("区",L472)),IF(D472="市",LEFT(L472,FIND("市",L472)),IF(D472="町",LEFT(L472,FIND("町",L472)),IF(D472="村",LEFT(L472,FIND("村",L472)),"エラー"))))</f>
        <v>足立区</v>
      </c>
      <c r="D472" s="8" t="str">
        <f>IF(AND(E472&lt;F472,E472&lt;G472,E472&lt;H472),"区",IF(AND(F472&lt;G472,F472&lt;H472),"市",IF(G472&lt;H472,"町","村")))</f>
        <v>区</v>
      </c>
      <c r="E472" s="8">
        <f>IF(COUNTIF($L472,"*区*"),FIND("区",$L472,2),100)</f>
        <v>3</v>
      </c>
      <c r="F472" s="8">
        <f>IF(COUNTIF($L472,"*市*"),FIND("市",$L472,2),100)</f>
        <v>100</v>
      </c>
      <c r="G472" s="8">
        <f>IF(COUNTIF($L472,"*町田市*"),100,IF(COUNTIF(L472,"*町*"),FIND("町",$L472),100))</f>
        <v>100</v>
      </c>
      <c r="H472" s="8">
        <f>IF(COUNTIF($L472,"*東村山*"),100,IF(COUNTIF(L472,"*武蔵村山*"),100,IF(COUNTIF(L472,"*羽村市*"),100,IF(COUNTIF(L472,"*村*"),FIND("村",$L472,2),100))))</f>
        <v>100</v>
      </c>
      <c r="I472" s="37" t="s">
        <v>1096</v>
      </c>
      <c r="J472" s="37" t="s">
        <v>279</v>
      </c>
      <c r="K472" s="37" t="s">
        <v>400</v>
      </c>
      <c r="L472" s="37" t="s">
        <v>336</v>
      </c>
      <c r="M472" s="37" t="s">
        <v>124</v>
      </c>
      <c r="N472" s="37" t="s">
        <v>3</v>
      </c>
      <c r="O472" s="34">
        <v>45991</v>
      </c>
    </row>
    <row r="473" spans="1:15" x14ac:dyDescent="0.15">
      <c r="A473" s="3">
        <f t="shared" si="7"/>
        <v>472</v>
      </c>
      <c r="B473" s="7">
        <f>VLOOKUP(C473,区市町村番号!$B$3:$C$64,2,FALSE)</f>
        <v>21</v>
      </c>
      <c r="C473" s="8" t="str">
        <f>IF(D473="区",LEFT(L473,FIND("区",L473)),IF(D473="市",LEFT(L473,FIND("市",L473)),IF(D473="町",LEFT(L473,FIND("町",L473)),IF(D473="村",LEFT(L473,FIND("村",L473)),"エラー"))))</f>
        <v>足立区</v>
      </c>
      <c r="D473" s="8" t="str">
        <f>IF(AND(E473&lt;F473,E473&lt;G473,E473&lt;H473),"区",IF(AND(F473&lt;G473,F473&lt;H473),"市",IF(G473&lt;H473,"町","村")))</f>
        <v>区</v>
      </c>
      <c r="E473" s="8">
        <f>IF(COUNTIF($L473,"*区*"),FIND("区",$L473,2),100)</f>
        <v>3</v>
      </c>
      <c r="F473" s="8">
        <f>IF(COUNTIF($L473,"*市*"),FIND("市",$L473,2),100)</f>
        <v>100</v>
      </c>
      <c r="G473" s="8">
        <f>IF(COUNTIF($L473,"*町田市*"),100,IF(COUNTIF(L473,"*町*"),FIND("町",$L473),100))</f>
        <v>100</v>
      </c>
      <c r="H473" s="8">
        <f>IF(COUNTIF($L473,"*東村山*"),100,IF(COUNTIF(L473,"*武蔵村山*"),100,IF(COUNTIF(L473,"*羽村市*"),100,IF(COUNTIF(L473,"*村*"),FIND("村",$L473,2),100))))</f>
        <v>100</v>
      </c>
      <c r="I473" s="37" t="s">
        <v>1321</v>
      </c>
      <c r="J473" s="37" t="s">
        <v>837</v>
      </c>
      <c r="K473" s="37" t="s">
        <v>400</v>
      </c>
      <c r="L473" s="37" t="s">
        <v>838</v>
      </c>
      <c r="M473" s="37" t="s">
        <v>842</v>
      </c>
      <c r="N473" s="37" t="s">
        <v>3</v>
      </c>
      <c r="O473" s="34">
        <v>47057</v>
      </c>
    </row>
    <row r="474" spans="1:15" x14ac:dyDescent="0.15">
      <c r="A474" s="3">
        <f t="shared" si="7"/>
        <v>473</v>
      </c>
      <c r="B474" s="7">
        <f>VLOOKUP(C474,区市町村番号!$B$3:$C$64,2,FALSE)</f>
        <v>21</v>
      </c>
      <c r="C474" s="8" t="str">
        <f>IF(D474="区",LEFT(L474,FIND("区",L474)),IF(D474="市",LEFT(L474,FIND("市",L474)),IF(D474="町",LEFT(L474,FIND("町",L474)),IF(D474="村",LEFT(L474,FIND("村",L474)),"エラー"))))</f>
        <v>足立区</v>
      </c>
      <c r="D474" s="8" t="str">
        <f>IF(AND(E474&lt;F474,E474&lt;G474,E474&lt;H474),"区",IF(AND(F474&lt;G474,F474&lt;H474),"市",IF(G474&lt;H474,"町","村")))</f>
        <v>区</v>
      </c>
      <c r="E474" s="8">
        <f>IF(COUNTIF($L474,"*区*"),FIND("区",$L474,2),100)</f>
        <v>3</v>
      </c>
      <c r="F474" s="8">
        <f>IF(COUNTIF($L474,"*市*"),FIND("市",$L474,2),100)</f>
        <v>100</v>
      </c>
      <c r="G474" s="8">
        <f>IF(COUNTIF($L474,"*町田市*"),100,IF(COUNTIF(L474,"*町*"),FIND("町",$L474),100))</f>
        <v>100</v>
      </c>
      <c r="H474" s="8">
        <f>IF(COUNTIF($L474,"*東村山*"),100,IF(COUNTIF(L474,"*武蔵村山*"),100,IF(COUNTIF(L474,"*羽村市*"),100,IF(COUNTIF(L474,"*村*"),FIND("村",$L474,2),100))))</f>
        <v>100</v>
      </c>
      <c r="I474" s="37" t="s">
        <v>1429</v>
      </c>
      <c r="J474" s="37" t="s">
        <v>1802</v>
      </c>
      <c r="K474" s="37" t="s">
        <v>380</v>
      </c>
      <c r="L474" s="37" t="s">
        <v>2195</v>
      </c>
      <c r="M474" s="37" t="s">
        <v>160</v>
      </c>
      <c r="N474" s="37" t="s">
        <v>68</v>
      </c>
      <c r="O474" s="34">
        <v>46446</v>
      </c>
    </row>
    <row r="475" spans="1:15" ht="54" x14ac:dyDescent="0.15">
      <c r="A475" s="3">
        <f t="shared" si="7"/>
        <v>474</v>
      </c>
      <c r="B475" s="7">
        <f>VLOOKUP(C475,区市町村番号!$B$3:$C$64,2,FALSE)</f>
        <v>21</v>
      </c>
      <c r="C475" s="8" t="str">
        <f>IF(D475="区",LEFT(L475,FIND("区",L475)),IF(D475="市",LEFT(L475,FIND("市",L475)),IF(D475="町",LEFT(L475,FIND("町",L475)),IF(D475="村",LEFT(L475,FIND("村",L475)),"エラー"))))</f>
        <v>足立区</v>
      </c>
      <c r="D475" s="8" t="str">
        <f>IF(AND(E475&lt;F475,E475&lt;G475,E475&lt;H475),"区",IF(AND(F475&lt;G475,F475&lt;H475),"市",IF(G475&lt;H475,"町","村")))</f>
        <v>区</v>
      </c>
      <c r="E475" s="8">
        <f>IF(COUNTIF($L475,"*区*"),FIND("区",$L475,2),100)</f>
        <v>3</v>
      </c>
      <c r="F475" s="8">
        <f>IF(COUNTIF($L475,"*市*"),FIND("市",$L475,2),100)</f>
        <v>100</v>
      </c>
      <c r="G475" s="8">
        <f>IF(COUNTIF($L475,"*町田市*"),100,IF(COUNTIF(L475,"*町*"),FIND("町",$L475),100))</f>
        <v>100</v>
      </c>
      <c r="H475" s="8">
        <f>IF(COUNTIF($L475,"*東村山*"),100,IF(COUNTIF(L475,"*武蔵村山*"),100,IF(COUNTIF(L475,"*羽村市*"),100,IF(COUNTIF(L475,"*村*"),FIND("村",$L475,2),100))))</f>
        <v>100</v>
      </c>
      <c r="I475" s="37" t="s">
        <v>908</v>
      </c>
      <c r="J475" s="37" t="s">
        <v>1497</v>
      </c>
      <c r="K475" s="37" t="s">
        <v>602</v>
      </c>
      <c r="L475" s="37" t="s">
        <v>1889</v>
      </c>
      <c r="M475" s="37" t="s">
        <v>2241</v>
      </c>
      <c r="N475" s="37" t="s">
        <v>2571</v>
      </c>
      <c r="O475" s="34">
        <v>47542</v>
      </c>
    </row>
    <row r="476" spans="1:15" x14ac:dyDescent="0.15">
      <c r="A476" s="3">
        <f t="shared" si="7"/>
        <v>475</v>
      </c>
      <c r="B476" s="7">
        <f>VLOOKUP(C476,区市町村番号!$B$3:$C$64,2,FALSE)</f>
        <v>21</v>
      </c>
      <c r="C476" s="8" t="str">
        <f>IF(D476="区",LEFT(L476,FIND("区",L476)),IF(D476="市",LEFT(L476,FIND("市",L476)),IF(D476="町",LEFT(L476,FIND("町",L476)),IF(D476="村",LEFT(L476,FIND("村",L476)),"エラー"))))</f>
        <v>足立区</v>
      </c>
      <c r="D476" s="8" t="str">
        <f>IF(AND(E476&lt;F476,E476&lt;G476,E476&lt;H476),"区",IF(AND(F476&lt;G476,F476&lt;H476),"市",IF(G476&lt;H476,"町","村")))</f>
        <v>区</v>
      </c>
      <c r="E476" s="8">
        <f>IF(COUNTIF($L476,"*区*"),FIND("区",$L476,2),100)</f>
        <v>3</v>
      </c>
      <c r="F476" s="8">
        <f>IF(COUNTIF($L476,"*市*"),FIND("市",$L476,2),100)</f>
        <v>100</v>
      </c>
      <c r="G476" s="8">
        <f>IF(COUNTIF($L476,"*町田市*"),100,IF(COUNTIF(L476,"*町*"),FIND("町",$L476),100))</f>
        <v>100</v>
      </c>
      <c r="H476" s="8">
        <f>IF(COUNTIF($L476,"*東村山*"),100,IF(COUNTIF(L476,"*武蔵村山*"),100,IF(COUNTIF(L476,"*羽村市*"),100,IF(COUNTIF(L476,"*村*"),FIND("村",$L476,2),100))))</f>
        <v>100</v>
      </c>
      <c r="I476" s="37" t="s">
        <v>1387</v>
      </c>
      <c r="J476" s="37" t="s">
        <v>1783</v>
      </c>
      <c r="K476" s="37" t="s">
        <v>643</v>
      </c>
      <c r="L476" s="37" t="s">
        <v>2174</v>
      </c>
      <c r="M476" s="37" t="s">
        <v>2534</v>
      </c>
      <c r="N476" s="37" t="s">
        <v>2614</v>
      </c>
      <c r="O476" s="34">
        <v>46081</v>
      </c>
    </row>
    <row r="477" spans="1:15" x14ac:dyDescent="0.15">
      <c r="A477" s="3">
        <f t="shared" si="7"/>
        <v>476</v>
      </c>
      <c r="B477" s="7">
        <f>VLOOKUP(C477,区市町村番号!$B$3:$C$64,2,FALSE)</f>
        <v>21</v>
      </c>
      <c r="C477" s="8" t="str">
        <f>IF(D477="区",LEFT(L477,FIND("区",L477)),IF(D477="市",LEFT(L477,FIND("市",L477)),IF(D477="町",LEFT(L477,FIND("町",L477)),IF(D477="村",LEFT(L477,FIND("村",L477)),"エラー"))))</f>
        <v>足立区</v>
      </c>
      <c r="D477" s="8" t="str">
        <f>IF(AND(E477&lt;F477,E477&lt;G477,E477&lt;H477),"区",IF(AND(F477&lt;G477,F477&lt;H477),"市",IF(G477&lt;H477,"町","村")))</f>
        <v>区</v>
      </c>
      <c r="E477" s="8">
        <f>IF(COUNTIF($L477,"*区*"),FIND("区",$L477,2),100)</f>
        <v>3</v>
      </c>
      <c r="F477" s="8">
        <f>IF(COUNTIF($L477,"*市*"),FIND("市",$L477,2),100)</f>
        <v>100</v>
      </c>
      <c r="G477" s="8">
        <f>IF(COUNTIF($L477,"*町田市*"),100,IF(COUNTIF(L477,"*町*"),FIND("町",$L477),100))</f>
        <v>100</v>
      </c>
      <c r="H477" s="8">
        <f>IF(COUNTIF($L477,"*東村山*"),100,IF(COUNTIF(L477,"*武蔵村山*"),100,IF(COUNTIF(L477,"*羽村市*"),100,IF(COUNTIF(L477,"*村*"),FIND("村",$L477,2),100))))</f>
        <v>100</v>
      </c>
      <c r="I477" s="37" t="s">
        <v>1278</v>
      </c>
      <c r="J477" s="37" t="s">
        <v>1727</v>
      </c>
      <c r="K477" s="37" t="s">
        <v>610</v>
      </c>
      <c r="L477" s="37" t="s">
        <v>831</v>
      </c>
      <c r="M477" s="37" t="s">
        <v>834</v>
      </c>
      <c r="N477" s="37" t="s">
        <v>3</v>
      </c>
      <c r="O477" s="34">
        <v>46568</v>
      </c>
    </row>
    <row r="478" spans="1:15" x14ac:dyDescent="0.15">
      <c r="A478" s="3">
        <f t="shared" si="7"/>
        <v>477</v>
      </c>
      <c r="B478" s="7">
        <f>VLOOKUP(C478,区市町村番号!$B$3:$C$64,2,FALSE)</f>
        <v>21</v>
      </c>
      <c r="C478" s="8" t="str">
        <f>IF(D478="区",LEFT(L478,FIND("区",L478)),IF(D478="市",LEFT(L478,FIND("市",L478)),IF(D478="町",LEFT(L478,FIND("町",L478)),IF(D478="村",LEFT(L478,FIND("村",L478)),"エラー"))))</f>
        <v>足立区</v>
      </c>
      <c r="D478" s="8" t="str">
        <f>IF(AND(E478&lt;F478,E478&lt;G478,E478&lt;H478),"区",IF(AND(F478&lt;G478,F478&lt;H478),"市",IF(G478&lt;H478,"町","村")))</f>
        <v>区</v>
      </c>
      <c r="E478" s="8">
        <f>IF(COUNTIF($L478,"*区*"),FIND("区",$L478,2),100)</f>
        <v>3</v>
      </c>
      <c r="F478" s="8">
        <f>IF(COUNTIF($L478,"*市*"),FIND("市",$L478,2),100)</f>
        <v>100</v>
      </c>
      <c r="G478" s="8">
        <f>IF(COUNTIF($L478,"*町田市*"),100,IF(COUNTIF(L478,"*町*"),FIND("町",$L478),100))</f>
        <v>8</v>
      </c>
      <c r="H478" s="8">
        <f>IF(COUNTIF($L478,"*東村山*"),100,IF(COUNTIF(L478,"*武蔵村山*"),100,IF(COUNTIF(L478,"*羽村市*"),100,IF(COUNTIF(L478,"*村*"),FIND("村",$L478,2),100))))</f>
        <v>100</v>
      </c>
      <c r="I478" s="37" t="s">
        <v>3086</v>
      </c>
      <c r="J478" s="37" t="s">
        <v>3140</v>
      </c>
      <c r="K478" s="37" t="s">
        <v>373</v>
      </c>
      <c r="L478" s="37" t="s">
        <v>3141</v>
      </c>
      <c r="M478" s="37" t="s">
        <v>3142</v>
      </c>
      <c r="N478" s="37" t="s">
        <v>3143</v>
      </c>
      <c r="O478" s="34">
        <v>47452</v>
      </c>
    </row>
    <row r="479" spans="1:15" ht="27" x14ac:dyDescent="0.15">
      <c r="A479" s="3">
        <f t="shared" si="7"/>
        <v>478</v>
      </c>
      <c r="B479" s="7">
        <f>VLOOKUP(C479,区市町村番号!$B$3:$C$64,2,FALSE)</f>
        <v>21</v>
      </c>
      <c r="C479" s="8" t="str">
        <f>IF(D479="区",LEFT(L479,FIND("区",L479)),IF(D479="市",LEFT(L479,FIND("市",L479)),IF(D479="町",LEFT(L479,FIND("町",L479)),IF(D479="村",LEFT(L479,FIND("村",L479)),"エラー"))))</f>
        <v>足立区</v>
      </c>
      <c r="D479" s="8" t="str">
        <f>IF(AND(E479&lt;F479,E479&lt;G479,E479&lt;H479),"区",IF(AND(F479&lt;G479,F479&lt;H479),"市",IF(G479&lt;H479,"町","村")))</f>
        <v>区</v>
      </c>
      <c r="E479" s="8">
        <f>IF(COUNTIF($L479,"*区*"),FIND("区",$L479,2),100)</f>
        <v>3</v>
      </c>
      <c r="F479" s="8">
        <f>IF(COUNTIF($L479,"*市*"),FIND("市",$L479,2),100)</f>
        <v>100</v>
      </c>
      <c r="G479" s="8">
        <f>IF(COUNTIF($L479,"*町田市*"),100,IF(COUNTIF(L479,"*町*"),FIND("町",$L479),100))</f>
        <v>100</v>
      </c>
      <c r="H479" s="8">
        <f>IF(COUNTIF($L479,"*東村山*"),100,IF(COUNTIF(L479,"*武蔵村山*"),100,IF(COUNTIF(L479,"*羽村市*"),100,IF(COUNTIF(L479,"*村*"),FIND("村",$L479,2),100))))</f>
        <v>100</v>
      </c>
      <c r="I479" s="37" t="s">
        <v>2653</v>
      </c>
      <c r="J479" s="37" t="s">
        <v>2720</v>
      </c>
      <c r="K479" s="37" t="s">
        <v>2721</v>
      </c>
      <c r="L479" s="37" t="s">
        <v>2722</v>
      </c>
      <c r="M479" s="37" t="s">
        <v>2723</v>
      </c>
      <c r="N479" s="37" t="s">
        <v>2724</v>
      </c>
      <c r="O479" s="34">
        <v>46904</v>
      </c>
    </row>
    <row r="480" spans="1:15" ht="27" x14ac:dyDescent="0.15">
      <c r="A480" s="3">
        <f t="shared" si="7"/>
        <v>479</v>
      </c>
      <c r="B480" s="7">
        <f>VLOOKUP(C480,区市町村番号!$B$3:$C$64,2,FALSE)</f>
        <v>21</v>
      </c>
      <c r="C480" s="8" t="str">
        <f>IF(D480="区",LEFT(L480,FIND("区",L480)),IF(D480="市",LEFT(L480,FIND("市",L480)),IF(D480="町",LEFT(L480,FIND("町",L480)),IF(D480="村",LEFT(L480,FIND("村",L480)),"エラー"))))</f>
        <v>足立区</v>
      </c>
      <c r="D480" s="8" t="str">
        <f>IF(AND(E480&lt;F480,E480&lt;G480,E480&lt;H480),"区",IF(AND(F480&lt;G480,F480&lt;H480),"市",IF(G480&lt;H480,"町","村")))</f>
        <v>区</v>
      </c>
      <c r="E480" s="8">
        <f>IF(COUNTIF($L480,"*区*"),FIND("区",$L480,2),100)</f>
        <v>3</v>
      </c>
      <c r="F480" s="8">
        <f>IF(COUNTIF($L480,"*市*"),FIND("市",$L480,2),100)</f>
        <v>100</v>
      </c>
      <c r="G480" s="8">
        <f>IF(COUNTIF($L480,"*町田市*"),100,IF(COUNTIF(L480,"*町*"),FIND("町",$L480),100))</f>
        <v>100</v>
      </c>
      <c r="H480" s="8">
        <f>IF(COUNTIF($L480,"*東村山*"),100,IF(COUNTIF(L480,"*武蔵村山*"),100,IF(COUNTIF(L480,"*羽村市*"),100,IF(COUNTIF(L480,"*村*"),FIND("村",$L480,2),100))))</f>
        <v>100</v>
      </c>
      <c r="I480" s="37" t="s">
        <v>2892</v>
      </c>
      <c r="J480" s="37" t="s">
        <v>2939</v>
      </c>
      <c r="K480" s="37" t="s">
        <v>2940</v>
      </c>
      <c r="L480" s="37" t="s">
        <v>2941</v>
      </c>
      <c r="M480" s="37" t="s">
        <v>2942</v>
      </c>
      <c r="N480" s="37" t="s">
        <v>2943</v>
      </c>
      <c r="O480" s="34">
        <v>47177</v>
      </c>
    </row>
    <row r="481" spans="1:15" x14ac:dyDescent="0.15">
      <c r="A481" s="3">
        <f t="shared" si="7"/>
        <v>480</v>
      </c>
      <c r="B481" s="7">
        <f>VLOOKUP(C481,区市町村番号!$B$3:$C$64,2,FALSE)</f>
        <v>21</v>
      </c>
      <c r="C481" s="8" t="str">
        <f>IF(D481="区",LEFT(L481,FIND("区",L481)),IF(D481="市",LEFT(L481,FIND("市",L481)),IF(D481="町",LEFT(L481,FIND("町",L481)),IF(D481="村",LEFT(L481,FIND("村",L481)),"エラー"))))</f>
        <v>足立区</v>
      </c>
      <c r="D481" s="8" t="str">
        <f>IF(AND(E481&lt;F481,E481&lt;G481,E481&lt;H481),"区",IF(AND(F481&lt;G481,F481&lt;H481),"市",IF(G481&lt;H481,"町","村")))</f>
        <v>区</v>
      </c>
      <c r="E481" s="8">
        <f>IF(COUNTIF($L481,"*区*"),FIND("区",$L481,2),100)</f>
        <v>3</v>
      </c>
      <c r="F481" s="8">
        <f>IF(COUNTIF($L481,"*市*"),FIND("市",$L481,2),100)</f>
        <v>100</v>
      </c>
      <c r="G481" s="8">
        <f>IF(COUNTIF($L481,"*町田市*"),100,IF(COUNTIF(L481,"*町*"),FIND("町",$L481),100))</f>
        <v>100</v>
      </c>
      <c r="H481" s="8">
        <f>IF(COUNTIF($L481,"*東村山*"),100,IF(COUNTIF(L481,"*武蔵村山*"),100,IF(COUNTIF(L481,"*羽村市*"),100,IF(COUNTIF(L481,"*村*"),FIND("村",$L481,2),100))))</f>
        <v>100</v>
      </c>
      <c r="I481" s="37" t="s">
        <v>1113</v>
      </c>
      <c r="J481" s="37" t="s">
        <v>3366</v>
      </c>
      <c r="K481" s="37" t="s">
        <v>421</v>
      </c>
      <c r="L481" s="37" t="s">
        <v>2003</v>
      </c>
      <c r="M481" s="37" t="s">
        <v>2366</v>
      </c>
      <c r="N481" s="37" t="s">
        <v>3</v>
      </c>
      <c r="O481" s="34">
        <v>47664</v>
      </c>
    </row>
    <row r="482" spans="1:15" x14ac:dyDescent="0.15">
      <c r="A482" s="3">
        <f t="shared" si="7"/>
        <v>481</v>
      </c>
      <c r="B482" s="7">
        <f>VLOOKUP(C482,区市町村番号!$B$3:$C$64,2,FALSE)</f>
        <v>21</v>
      </c>
      <c r="C482" s="8" t="str">
        <f>IF(D482="区",LEFT(L482,FIND("区",L482)),IF(D482="市",LEFT(L482,FIND("市",L482)),IF(D482="町",LEFT(L482,FIND("町",L482)),IF(D482="村",LEFT(L482,FIND("村",L482)),"エラー"))))</f>
        <v>足立区</v>
      </c>
      <c r="D482" s="8" t="str">
        <f>IF(AND(E482&lt;F482,E482&lt;G482,E482&lt;H482),"区",IF(AND(F482&lt;G482,F482&lt;H482),"市",IF(G482&lt;H482,"町","村")))</f>
        <v>区</v>
      </c>
      <c r="E482" s="8">
        <f>IF(COUNTIF($L482,"*区*"),FIND("区",$L482,2),100)</f>
        <v>3</v>
      </c>
      <c r="F482" s="8">
        <f>IF(COUNTIF($L482,"*市*"),FIND("市",$L482,2),100)</f>
        <v>100</v>
      </c>
      <c r="G482" s="8">
        <f>IF(COUNTIF($L482,"*町田市*"),100,IF(COUNTIF(L482,"*町*"),FIND("町",$L482),100))</f>
        <v>100</v>
      </c>
      <c r="H482" s="8">
        <f>IF(COUNTIF($L482,"*東村山*"),100,IF(COUNTIF(L482,"*武蔵村山*"),100,IF(COUNTIF(L482,"*羽村市*"),100,IF(COUNTIF(L482,"*村*"),FIND("村",$L482,2),100))))</f>
        <v>100</v>
      </c>
      <c r="I482" s="37" t="s">
        <v>3016</v>
      </c>
      <c r="J482" s="37" t="s">
        <v>1765</v>
      </c>
      <c r="K482" s="37" t="s">
        <v>640</v>
      </c>
      <c r="L482" s="37" t="s">
        <v>2157</v>
      </c>
      <c r="M482" s="37" t="s">
        <v>2518</v>
      </c>
      <c r="N482" s="37" t="s">
        <v>5</v>
      </c>
      <c r="O482" s="34">
        <v>47422</v>
      </c>
    </row>
    <row r="483" spans="1:15" x14ac:dyDescent="0.15">
      <c r="A483" s="3">
        <f t="shared" si="7"/>
        <v>482</v>
      </c>
      <c r="B483" s="7">
        <f>VLOOKUP(C483,区市町村番号!$B$3:$C$64,2,FALSE)</f>
        <v>21</v>
      </c>
      <c r="C483" s="8" t="str">
        <f>IF(D483="区",LEFT(L483,FIND("区",L483)),IF(D483="市",LEFT(L483,FIND("市",L483)),IF(D483="町",LEFT(L483,FIND("町",L483)),IF(D483="村",LEFT(L483,FIND("村",L483)),"エラー"))))</f>
        <v>足立区</v>
      </c>
      <c r="D483" s="8" t="str">
        <f>IF(AND(E483&lt;F483,E483&lt;G483,E483&lt;H483),"区",IF(AND(F483&lt;G483,F483&lt;H483),"市",IF(G483&lt;H483,"町","村")))</f>
        <v>区</v>
      </c>
      <c r="E483" s="8">
        <f>IF(COUNTIF($L483,"*区*"),FIND("区",$L483,2),100)</f>
        <v>3</v>
      </c>
      <c r="F483" s="8">
        <f>IF(COUNTIF($L483,"*市*"),FIND("市",$L483,2),100)</f>
        <v>100</v>
      </c>
      <c r="G483" s="8">
        <f>IF(COUNTIF($L483,"*町田市*"),100,IF(COUNTIF(L483,"*町*"),FIND("町",$L483),100))</f>
        <v>100</v>
      </c>
      <c r="H483" s="8">
        <f>IF(COUNTIF($L483,"*東村山*"),100,IF(COUNTIF(L483,"*武蔵村山*"),100,IF(COUNTIF(L483,"*羽村市*"),100,IF(COUNTIF(L483,"*村*"),FIND("村",$L483,2),100))))</f>
        <v>100</v>
      </c>
      <c r="I483" s="37" t="s">
        <v>3265</v>
      </c>
      <c r="J483" s="37" t="s">
        <v>3463</v>
      </c>
      <c r="K483" s="37" t="s">
        <v>516</v>
      </c>
      <c r="L483" s="37" t="s">
        <v>3464</v>
      </c>
      <c r="M483" s="37" t="s">
        <v>3465</v>
      </c>
      <c r="N483" s="37" t="s">
        <v>3466</v>
      </c>
      <c r="O483" s="34">
        <v>47483</v>
      </c>
    </row>
    <row r="484" spans="1:15" x14ac:dyDescent="0.15">
      <c r="A484" s="3">
        <f t="shared" si="7"/>
        <v>483</v>
      </c>
      <c r="B484" s="7">
        <f>VLOOKUP(C484,区市町村番号!$B$3:$C$64,2,FALSE)</f>
        <v>22</v>
      </c>
      <c r="C484" s="8" t="str">
        <f>IF(D484="区",LEFT(L484,FIND("区",L484)),IF(D484="市",LEFT(L484,FIND("市",L484)),IF(D484="町",LEFT(L484,FIND("町",L484)),IF(D484="村",LEFT(L484,FIND("村",L484)),"エラー"))))</f>
        <v>葛飾区</v>
      </c>
      <c r="D484" s="8" t="str">
        <f>IF(AND(E484&lt;F484,E484&lt;G484,E484&lt;H484),"区",IF(AND(F484&lt;G484,F484&lt;H484),"市",IF(G484&lt;H484,"町","村")))</f>
        <v>区</v>
      </c>
      <c r="E484" s="8">
        <f>IF(COUNTIF($L484,"*区*"),FIND("区",$L484,2),100)</f>
        <v>3</v>
      </c>
      <c r="F484" s="8">
        <f>IF(COUNTIF($L484,"*市*"),FIND("市",$L484,2),100)</f>
        <v>100</v>
      </c>
      <c r="G484" s="8">
        <f>IF(COUNTIF($L484,"*町田市*"),100,IF(COUNTIF(L484,"*町*"),FIND("町",$L484),100))</f>
        <v>100</v>
      </c>
      <c r="H484" s="8">
        <f>IF(COUNTIF($L484,"*東村山*"),100,IF(COUNTIF(L484,"*武蔵村山*"),100,IF(COUNTIF(L484,"*羽村市*"),100,IF(COUNTIF(L484,"*村*"),FIND("村",$L484,2),100))))</f>
        <v>100</v>
      </c>
      <c r="I484" s="37" t="s">
        <v>1122</v>
      </c>
      <c r="J484" s="37" t="s">
        <v>3028</v>
      </c>
      <c r="K484" s="37" t="s">
        <v>3029</v>
      </c>
      <c r="L484" s="37" t="s">
        <v>3030</v>
      </c>
      <c r="M484" s="37" t="s">
        <v>3031</v>
      </c>
      <c r="N484" s="37" t="s">
        <v>3</v>
      </c>
      <c r="O484" s="34">
        <v>47664</v>
      </c>
    </row>
    <row r="485" spans="1:15" x14ac:dyDescent="0.15">
      <c r="A485" s="3">
        <f t="shared" si="7"/>
        <v>484</v>
      </c>
      <c r="B485" s="7">
        <f>VLOOKUP(C485,区市町村番号!$B$3:$C$64,2,FALSE)</f>
        <v>22</v>
      </c>
      <c r="C485" s="8" t="str">
        <f>IF(D485="区",LEFT(L485,FIND("区",L485)),IF(D485="市",LEFT(L485,FIND("市",L485)),IF(D485="町",LEFT(L485,FIND("町",L485)),IF(D485="村",LEFT(L485,FIND("村",L485)),"エラー"))))</f>
        <v>葛飾区</v>
      </c>
      <c r="D485" s="8" t="str">
        <f>IF(AND(E485&lt;F485,E485&lt;G485,E485&lt;H485),"区",IF(AND(F485&lt;G485,F485&lt;H485),"市",IF(G485&lt;H485,"町","村")))</f>
        <v>区</v>
      </c>
      <c r="E485" s="8">
        <f>IF(COUNTIF($L485,"*区*"),FIND("区",$L485,2),100)</f>
        <v>3</v>
      </c>
      <c r="F485" s="8">
        <f>IF(COUNTIF($L485,"*市*"),FIND("市",$L485,2),100)</f>
        <v>100</v>
      </c>
      <c r="G485" s="8">
        <f>IF(COUNTIF($L485,"*町田市*"),100,IF(COUNTIF(L485,"*町*"),FIND("町",$L485),100))</f>
        <v>100</v>
      </c>
      <c r="H485" s="8">
        <f>IF(COUNTIF($L485,"*東村山*"),100,IF(COUNTIF(L485,"*武蔵村山*"),100,IF(COUNTIF(L485,"*羽村市*"),100,IF(COUNTIF(L485,"*村*"),FIND("村",$L485,2),100))))</f>
        <v>100</v>
      </c>
      <c r="I485" s="37" t="s">
        <v>1421</v>
      </c>
      <c r="J485" s="37" t="s">
        <v>3028</v>
      </c>
      <c r="K485" s="37" t="s">
        <v>3029</v>
      </c>
      <c r="L485" s="37" t="s">
        <v>3030</v>
      </c>
      <c r="M485" s="37" t="s">
        <v>3031</v>
      </c>
      <c r="N485" s="37" t="s">
        <v>3</v>
      </c>
      <c r="O485" s="34">
        <v>46326</v>
      </c>
    </row>
    <row r="486" spans="1:15" x14ac:dyDescent="0.15">
      <c r="A486" s="3">
        <f t="shared" si="7"/>
        <v>485</v>
      </c>
      <c r="B486" s="7">
        <f>VLOOKUP(C486,区市町村番号!$B$3:$C$64,2,FALSE)</f>
        <v>22</v>
      </c>
      <c r="C486" s="8" t="str">
        <f>IF(D486="区",LEFT(L486,FIND("区",L486)),IF(D486="市",LEFT(L486,FIND("市",L486)),IF(D486="町",LEFT(L486,FIND("町",L486)),IF(D486="村",LEFT(L486,FIND("村",L486)),"エラー"))))</f>
        <v>葛飾区</v>
      </c>
      <c r="D486" s="8" t="str">
        <f>IF(AND(E486&lt;F486,E486&lt;G486,E486&lt;H486),"区",IF(AND(F486&lt;G486,F486&lt;H486),"市",IF(G486&lt;H486,"町","村")))</f>
        <v>区</v>
      </c>
      <c r="E486" s="8">
        <f>IF(COUNTIF($L486,"*区*"),FIND("区",$L486,2),100)</f>
        <v>3</v>
      </c>
      <c r="F486" s="8">
        <f>IF(COUNTIF($L486,"*市*"),FIND("市",$L486,2),100)</f>
        <v>100</v>
      </c>
      <c r="G486" s="8">
        <f>IF(COUNTIF($L486,"*町田市*"),100,IF(COUNTIF(L486,"*町*"),FIND("町",$L486),100))</f>
        <v>100</v>
      </c>
      <c r="H486" s="8">
        <f>IF(COUNTIF($L486,"*東村山*"),100,IF(COUNTIF(L486,"*武蔵村山*"),100,IF(COUNTIF(L486,"*羽村市*"),100,IF(COUNTIF(L486,"*村*"),FIND("村",$L486,2),100))))</f>
        <v>100</v>
      </c>
      <c r="I486" s="37" t="s">
        <v>1435</v>
      </c>
      <c r="J486" s="37" t="s">
        <v>1805</v>
      </c>
      <c r="K486" s="37" t="s">
        <v>489</v>
      </c>
      <c r="L486" s="37" t="s">
        <v>850</v>
      </c>
      <c r="M486" s="37" t="s">
        <v>853</v>
      </c>
      <c r="N486" s="37" t="s">
        <v>3</v>
      </c>
      <c r="O486" s="34">
        <v>46477</v>
      </c>
    </row>
    <row r="487" spans="1:15" x14ac:dyDescent="0.15">
      <c r="A487" s="3">
        <f t="shared" si="7"/>
        <v>486</v>
      </c>
      <c r="B487" s="7">
        <f>VLOOKUP(C487,区市町村番号!$B$3:$C$64,2,FALSE)</f>
        <v>22</v>
      </c>
      <c r="C487" s="8" t="str">
        <f>IF(D487="区",LEFT(L487,FIND("区",L487)),IF(D487="市",LEFT(L487,FIND("市",L487)),IF(D487="町",LEFT(L487,FIND("町",L487)),IF(D487="村",LEFT(L487,FIND("村",L487)),"エラー"))))</f>
        <v>葛飾区</v>
      </c>
      <c r="D487" s="8" t="str">
        <f>IF(AND(E487&lt;F487,E487&lt;G487,E487&lt;H487),"区",IF(AND(F487&lt;G487,F487&lt;H487),"市",IF(G487&lt;H487,"町","村")))</f>
        <v>区</v>
      </c>
      <c r="E487" s="8">
        <f>IF(COUNTIF($L487,"*区*"),FIND("区",$L487,2),100)</f>
        <v>3</v>
      </c>
      <c r="F487" s="8">
        <f>IF(COUNTIF($L487,"*市*"),FIND("市",$L487,2),100)</f>
        <v>100</v>
      </c>
      <c r="G487" s="8">
        <f>IF(COUNTIF($L487,"*町田市*"),100,IF(COUNTIF(L487,"*町*"),FIND("町",$L487),100))</f>
        <v>100</v>
      </c>
      <c r="H487" s="8">
        <f>IF(COUNTIF($L487,"*東村山*"),100,IF(COUNTIF(L487,"*武蔵村山*"),100,IF(COUNTIF(L487,"*羽村市*"),100,IF(COUNTIF(L487,"*村*"),FIND("村",$L487,2),100))))</f>
        <v>100</v>
      </c>
      <c r="I487" s="37" t="s">
        <v>1434</v>
      </c>
      <c r="J487" s="37" t="s">
        <v>1805</v>
      </c>
      <c r="K487" s="37" t="s">
        <v>489</v>
      </c>
      <c r="L487" s="37" t="s">
        <v>850</v>
      </c>
      <c r="M487" s="37" t="s">
        <v>853</v>
      </c>
      <c r="N487" s="37" t="s">
        <v>3</v>
      </c>
      <c r="O487" s="34">
        <v>46477</v>
      </c>
    </row>
    <row r="488" spans="1:15" x14ac:dyDescent="0.15">
      <c r="A488" s="3">
        <f t="shared" si="7"/>
        <v>487</v>
      </c>
      <c r="B488" s="7">
        <f>VLOOKUP(C488,区市町村番号!$B$3:$C$64,2,FALSE)</f>
        <v>22</v>
      </c>
      <c r="C488" s="8" t="str">
        <f>IF(D488="区",LEFT(L488,FIND("区",L488)),IF(D488="市",LEFT(L488,FIND("市",L488)),IF(D488="町",LEFT(L488,FIND("町",L488)),IF(D488="村",LEFT(L488,FIND("村",L488)),"エラー"))))</f>
        <v>葛飾区</v>
      </c>
      <c r="D488" s="8" t="str">
        <f>IF(AND(E488&lt;F488,E488&lt;G488,E488&lt;H488),"区",IF(AND(F488&lt;G488,F488&lt;H488),"市",IF(G488&lt;H488,"町","村")))</f>
        <v>区</v>
      </c>
      <c r="E488" s="8">
        <f>IF(COUNTIF($L488,"*区*"),FIND("区",$L488,2),100)</f>
        <v>3</v>
      </c>
      <c r="F488" s="8">
        <f>IF(COUNTIF($L488,"*市*"),FIND("市",$L488,2),100)</f>
        <v>100</v>
      </c>
      <c r="G488" s="8">
        <f>IF(COUNTIF($L488,"*町田市*"),100,IF(COUNTIF(L488,"*町*"),FIND("町",$L488),100))</f>
        <v>100</v>
      </c>
      <c r="H488" s="8">
        <f>IF(COUNTIF($L488,"*東村山*"),100,IF(COUNTIF(L488,"*武蔵村山*"),100,IF(COUNTIF(L488,"*羽村市*"),100,IF(COUNTIF(L488,"*村*"),FIND("村",$L488,2),100))))</f>
        <v>100</v>
      </c>
      <c r="I488" s="37" t="s">
        <v>1265</v>
      </c>
      <c r="J488" s="37" t="s">
        <v>268</v>
      </c>
      <c r="K488" s="37" t="s">
        <v>674</v>
      </c>
      <c r="L488" s="37" t="s">
        <v>218</v>
      </c>
      <c r="M488" s="37" t="s">
        <v>128</v>
      </c>
      <c r="N488" s="37" t="s">
        <v>15</v>
      </c>
      <c r="O488" s="34">
        <v>46203</v>
      </c>
    </row>
    <row r="489" spans="1:15" x14ac:dyDescent="0.15">
      <c r="A489" s="3">
        <f t="shared" si="7"/>
        <v>488</v>
      </c>
      <c r="B489" s="7">
        <f>VLOOKUP(C489,区市町村番号!$B$3:$C$64,2,FALSE)</f>
        <v>22</v>
      </c>
      <c r="C489" s="8" t="str">
        <f>IF(D489="区",LEFT(L489,FIND("区",L489)),IF(D489="市",LEFT(L489,FIND("市",L489)),IF(D489="町",LEFT(L489,FIND("町",L489)),IF(D489="村",LEFT(L489,FIND("村",L489)),"エラー"))))</f>
        <v>葛飾区</v>
      </c>
      <c r="D489" s="8" t="str">
        <f>IF(AND(E489&lt;F489,E489&lt;G489,E489&lt;H489),"区",IF(AND(F489&lt;G489,F489&lt;H489),"市",IF(G489&lt;H489,"町","村")))</f>
        <v>区</v>
      </c>
      <c r="E489" s="8">
        <f>IF(COUNTIF($L489,"*区*"),FIND("区",$L489,2),100)</f>
        <v>3</v>
      </c>
      <c r="F489" s="8">
        <f>IF(COUNTIF($L489,"*市*"),FIND("市",$L489,2),100)</f>
        <v>100</v>
      </c>
      <c r="G489" s="8">
        <f>IF(COUNTIF($L489,"*町田市*"),100,IF(COUNTIF(L489,"*町*"),FIND("町",$L489),100))</f>
        <v>100</v>
      </c>
      <c r="H489" s="8">
        <f>IF(COUNTIF($L489,"*東村山*"),100,IF(COUNTIF(L489,"*武蔵村山*"),100,IF(COUNTIF(L489,"*羽村市*"),100,IF(COUNTIF(L489,"*村*"),FIND("村",$L489,2),100))))</f>
        <v>100</v>
      </c>
      <c r="I489" s="37" t="s">
        <v>1455</v>
      </c>
      <c r="J489" s="37" t="s">
        <v>1814</v>
      </c>
      <c r="K489" s="37" t="s">
        <v>747</v>
      </c>
      <c r="L489" s="37" t="s">
        <v>2205</v>
      </c>
      <c r="M489" s="37" t="s">
        <v>2560</v>
      </c>
      <c r="N489" s="37" t="s">
        <v>2626</v>
      </c>
      <c r="O489" s="34">
        <v>46599</v>
      </c>
    </row>
    <row r="490" spans="1:15" x14ac:dyDescent="0.15">
      <c r="A490" s="3">
        <f t="shared" si="7"/>
        <v>489</v>
      </c>
      <c r="B490" s="7">
        <f>VLOOKUP(C490,区市町村番号!$B$3:$C$64,2,FALSE)</f>
        <v>22</v>
      </c>
      <c r="C490" s="8" t="str">
        <f>IF(D490="区",LEFT(L490,FIND("区",L490)),IF(D490="市",LEFT(L490,FIND("市",L490)),IF(D490="町",LEFT(L490,FIND("町",L490)),IF(D490="村",LEFT(L490,FIND("村",L490)),"エラー"))))</f>
        <v>葛飾区</v>
      </c>
      <c r="D490" s="8" t="str">
        <f>IF(AND(E490&lt;F490,E490&lt;G490,E490&lt;H490),"区",IF(AND(F490&lt;G490,F490&lt;H490),"市",IF(G490&lt;H490,"町","村")))</f>
        <v>区</v>
      </c>
      <c r="E490" s="8">
        <f>IF(COUNTIF($L490,"*区*"),FIND("区",$L490,2),100)</f>
        <v>3</v>
      </c>
      <c r="F490" s="8">
        <f>IF(COUNTIF($L490,"*市*"),FIND("市",$L490,2),100)</f>
        <v>100</v>
      </c>
      <c r="G490" s="8">
        <f>IF(COUNTIF($L490,"*町田市*"),100,IF(COUNTIF(L490,"*町*"),FIND("町",$L490),100))</f>
        <v>100</v>
      </c>
      <c r="H490" s="8">
        <f>IF(COUNTIF($L490,"*東村山*"),100,IF(COUNTIF(L490,"*武蔵村山*"),100,IF(COUNTIF(L490,"*羽村市*"),100,IF(COUNTIF(L490,"*村*"),FIND("村",$L490,2),100))))</f>
        <v>100</v>
      </c>
      <c r="I490" s="37" t="s">
        <v>1134</v>
      </c>
      <c r="J490" s="37" t="s">
        <v>1629</v>
      </c>
      <c r="K490" s="37" t="s">
        <v>518</v>
      </c>
      <c r="L490" s="37" t="s">
        <v>3371</v>
      </c>
      <c r="M490" s="37" t="s">
        <v>2383</v>
      </c>
      <c r="N490" s="37" t="s">
        <v>2</v>
      </c>
      <c r="O490" s="34">
        <v>47664</v>
      </c>
    </row>
    <row r="491" spans="1:15" x14ac:dyDescent="0.15">
      <c r="A491" s="3">
        <f t="shared" si="7"/>
        <v>490</v>
      </c>
      <c r="B491" s="7">
        <f>VLOOKUP(C491,区市町村番号!$B$3:$C$64,2,FALSE)</f>
        <v>22</v>
      </c>
      <c r="C491" s="8" t="str">
        <f>IF(D491="区",LEFT(L491,FIND("区",L491)),IF(D491="市",LEFT(L491,FIND("市",L491)),IF(D491="町",LEFT(L491,FIND("町",L491)),IF(D491="村",LEFT(L491,FIND("村",L491)),"エラー"))))</f>
        <v>葛飾区</v>
      </c>
      <c r="D491" s="8" t="str">
        <f>IF(AND(E491&lt;F491,E491&lt;G491,E491&lt;H491),"区",IF(AND(F491&lt;G491,F491&lt;H491),"市",IF(G491&lt;H491,"町","村")))</f>
        <v>区</v>
      </c>
      <c r="E491" s="8">
        <f>IF(COUNTIF($L491,"*区*"),FIND("区",$L491,2),100)</f>
        <v>3</v>
      </c>
      <c r="F491" s="8">
        <f>IF(COUNTIF($L491,"*市*"),FIND("市",$L491,2),100)</f>
        <v>100</v>
      </c>
      <c r="G491" s="8">
        <f>IF(COUNTIF($L491,"*町田市*"),100,IF(COUNTIF(L491,"*町*"),FIND("町",$L491),100))</f>
        <v>100</v>
      </c>
      <c r="H491" s="8">
        <f>IF(COUNTIF($L491,"*東村山*"),100,IF(COUNTIF(L491,"*武蔵村山*"),100,IF(COUNTIF(L491,"*羽村市*"),100,IF(COUNTIF(L491,"*村*"),FIND("村",$L491,2),100))))</f>
        <v>100</v>
      </c>
      <c r="I491" s="37" t="s">
        <v>700</v>
      </c>
      <c r="J491" s="37" t="s">
        <v>1617</v>
      </c>
      <c r="K491" s="37" t="s">
        <v>828</v>
      </c>
      <c r="L491" s="37" t="s">
        <v>2006</v>
      </c>
      <c r="M491" s="37" t="s">
        <v>2370</v>
      </c>
      <c r="N491" s="37" t="s">
        <v>46</v>
      </c>
      <c r="O491" s="34">
        <v>45961</v>
      </c>
    </row>
    <row r="492" spans="1:15" x14ac:dyDescent="0.15">
      <c r="A492" s="3">
        <f t="shared" si="7"/>
        <v>491</v>
      </c>
      <c r="B492" s="7">
        <f>VLOOKUP(C492,区市町村番号!$B$3:$C$64,2,FALSE)</f>
        <v>22</v>
      </c>
      <c r="C492" s="8" t="str">
        <f>IF(D492="区",LEFT(L492,FIND("区",L492)),IF(D492="市",LEFT(L492,FIND("市",L492)),IF(D492="町",LEFT(L492,FIND("町",L492)),IF(D492="村",LEFT(L492,FIND("村",L492)),"エラー"))))</f>
        <v>葛飾区</v>
      </c>
      <c r="D492" s="8" t="str">
        <f>IF(AND(E492&lt;F492,E492&lt;G492,E492&lt;H492),"区",IF(AND(F492&lt;G492,F492&lt;H492),"市",IF(G492&lt;H492,"町","村")))</f>
        <v>区</v>
      </c>
      <c r="E492" s="8">
        <f>IF(COUNTIF($L492,"*区*"),FIND("区",$L492,2),100)</f>
        <v>3</v>
      </c>
      <c r="F492" s="8">
        <f>IF(COUNTIF($L492,"*市*"),FIND("市",$L492,2),100)</f>
        <v>100</v>
      </c>
      <c r="G492" s="8">
        <f>IF(COUNTIF($L492,"*町田市*"),100,IF(COUNTIF(L492,"*町*"),FIND("町",$L492),100))</f>
        <v>100</v>
      </c>
      <c r="H492" s="8">
        <f>IF(COUNTIF($L492,"*東村山*"),100,IF(COUNTIF(L492,"*武蔵村山*"),100,IF(COUNTIF(L492,"*羽村市*"),100,IF(COUNTIF(L492,"*村*"),FIND("村",$L492,2),100))))</f>
        <v>100</v>
      </c>
      <c r="I492" s="37" t="s">
        <v>1284</v>
      </c>
      <c r="J492" s="37" t="s">
        <v>247</v>
      </c>
      <c r="K492" s="37" t="s">
        <v>517</v>
      </c>
      <c r="L492" s="37" t="s">
        <v>307</v>
      </c>
      <c r="M492" s="37" t="s">
        <v>129</v>
      </c>
      <c r="N492" s="37" t="s">
        <v>15</v>
      </c>
      <c r="O492" s="34">
        <v>46507</v>
      </c>
    </row>
    <row r="493" spans="1:15" x14ac:dyDescent="0.15">
      <c r="A493" s="3">
        <f t="shared" si="7"/>
        <v>492</v>
      </c>
      <c r="B493" s="7">
        <f>VLOOKUP(C493,区市町村番号!$B$3:$C$64,2,FALSE)</f>
        <v>22</v>
      </c>
      <c r="C493" s="8" t="str">
        <f>IF(D493="区",LEFT(L493,FIND("区",L493)),IF(D493="市",LEFT(L493,FIND("市",L493)),IF(D493="町",LEFT(L493,FIND("町",L493)),IF(D493="村",LEFT(L493,FIND("村",L493)),"エラー"))))</f>
        <v>葛飾区</v>
      </c>
      <c r="D493" s="8" t="str">
        <f>IF(AND(E493&lt;F493,E493&lt;G493,E493&lt;H493),"区",IF(AND(F493&lt;G493,F493&lt;H493),"市",IF(G493&lt;H493,"町","村")))</f>
        <v>区</v>
      </c>
      <c r="E493" s="8">
        <f>IF(COUNTIF($L493,"*区*"),FIND("区",$L493,2),100)</f>
        <v>3</v>
      </c>
      <c r="F493" s="8">
        <f>IF(COUNTIF($L493,"*市*"),FIND("市",$L493,2),100)</f>
        <v>100</v>
      </c>
      <c r="G493" s="8">
        <f>IF(COUNTIF($L493,"*町田市*"),100,IF(COUNTIF(L493,"*町*"),FIND("町",$L493),100))</f>
        <v>100</v>
      </c>
      <c r="H493" s="8">
        <f>IF(COUNTIF($L493,"*東村山*"),100,IF(COUNTIF(L493,"*武蔵村山*"),100,IF(COUNTIF(L493,"*羽村市*"),100,IF(COUNTIF(L493,"*村*"),FIND("村",$L493,2),100))))</f>
        <v>100</v>
      </c>
      <c r="I493" s="37" t="s">
        <v>1195</v>
      </c>
      <c r="J493" s="37" t="s">
        <v>1681</v>
      </c>
      <c r="K493" s="37" t="s">
        <v>656</v>
      </c>
      <c r="L493" s="37" t="s">
        <v>2067</v>
      </c>
      <c r="M493" s="37" t="s">
        <v>2435</v>
      </c>
      <c r="N493" s="37" t="s">
        <v>3</v>
      </c>
      <c r="O493" s="34">
        <v>45930</v>
      </c>
    </row>
    <row r="494" spans="1:15" x14ac:dyDescent="0.15">
      <c r="A494" s="3">
        <f t="shared" si="7"/>
        <v>493</v>
      </c>
      <c r="B494" s="7">
        <f>VLOOKUP(C494,区市町村番号!$B$3:$C$64,2,FALSE)</f>
        <v>22</v>
      </c>
      <c r="C494" s="8" t="str">
        <f>IF(D494="区",LEFT(L494,FIND("区",L494)),IF(D494="市",LEFT(L494,FIND("市",L494)),IF(D494="町",LEFT(L494,FIND("町",L494)),IF(D494="村",LEFT(L494,FIND("村",L494)),"エラー"))))</f>
        <v>葛飾区</v>
      </c>
      <c r="D494" s="8" t="str">
        <f>IF(AND(E494&lt;F494,E494&lt;G494,E494&lt;H494),"区",IF(AND(F494&lt;G494,F494&lt;H494),"市",IF(G494&lt;H494,"町","村")))</f>
        <v>区</v>
      </c>
      <c r="E494" s="8">
        <f>IF(COUNTIF($L494,"*区*"),FIND("区",$L494,2),100)</f>
        <v>3</v>
      </c>
      <c r="F494" s="8">
        <f>IF(COUNTIF($L494,"*市*"),FIND("市",$L494,2),100)</f>
        <v>100</v>
      </c>
      <c r="G494" s="8">
        <f>IF(COUNTIF($L494,"*町田市*"),100,IF(COUNTIF(L494,"*町*"),FIND("町",$L494),100))</f>
        <v>100</v>
      </c>
      <c r="H494" s="8">
        <f>IF(COUNTIF($L494,"*東村山*"),100,IF(COUNTIF(L494,"*武蔵村山*"),100,IF(COUNTIF(L494,"*羽村市*"),100,IF(COUNTIF(L494,"*村*"),FIND("村",$L494,2),100))))</f>
        <v>100</v>
      </c>
      <c r="I494" s="37" t="s">
        <v>982</v>
      </c>
      <c r="J494" s="37" t="s">
        <v>1538</v>
      </c>
      <c r="K494" s="37" t="s">
        <v>518</v>
      </c>
      <c r="L494" s="37" t="s">
        <v>1931</v>
      </c>
      <c r="M494" s="37" t="s">
        <v>2287</v>
      </c>
      <c r="N494" s="37" t="s">
        <v>68</v>
      </c>
      <c r="O494" s="34">
        <v>45930</v>
      </c>
    </row>
    <row r="495" spans="1:15" ht="27" x14ac:dyDescent="0.15">
      <c r="A495" s="3">
        <f t="shared" si="7"/>
        <v>494</v>
      </c>
      <c r="B495" s="7">
        <f>VLOOKUP(C495,区市町村番号!$B$3:$C$64,2,FALSE)</f>
        <v>22</v>
      </c>
      <c r="C495" s="8" t="str">
        <f>IF(D495="区",LEFT(L495,FIND("区",L495)),IF(D495="市",LEFT(L495,FIND("市",L495)),IF(D495="町",LEFT(L495,FIND("町",L495)),IF(D495="村",LEFT(L495,FIND("村",L495)),"エラー"))))</f>
        <v>葛飾区</v>
      </c>
      <c r="D495" s="8" t="str">
        <f>IF(AND(E495&lt;F495,E495&lt;G495,E495&lt;H495),"区",IF(AND(F495&lt;G495,F495&lt;H495),"市",IF(G495&lt;H495,"町","村")))</f>
        <v>区</v>
      </c>
      <c r="E495" s="8">
        <f>IF(COUNTIF($L495,"*区*"),FIND("区",$L495,2),100)</f>
        <v>3</v>
      </c>
      <c r="F495" s="8">
        <f>IF(COUNTIF($L495,"*市*"),FIND("市",$L495,2),100)</f>
        <v>100</v>
      </c>
      <c r="G495" s="8">
        <f>IF(COUNTIF($L495,"*町田市*"),100,IF(COUNTIF(L495,"*町*"),FIND("町",$L495),100))</f>
        <v>100</v>
      </c>
      <c r="H495" s="8">
        <f>IF(COUNTIF($L495,"*東村山*"),100,IF(COUNTIF(L495,"*武蔵村山*"),100,IF(COUNTIF(L495,"*羽村市*"),100,IF(COUNTIF(L495,"*村*"),FIND("村",$L495,2),100))))</f>
        <v>100</v>
      </c>
      <c r="I495" s="37" t="s">
        <v>1405</v>
      </c>
      <c r="J495" s="37" t="s">
        <v>1790</v>
      </c>
      <c r="K495" s="37" t="s">
        <v>489</v>
      </c>
      <c r="L495" s="37" t="s">
        <v>2182</v>
      </c>
      <c r="M495" s="37" t="s">
        <v>2540</v>
      </c>
      <c r="N495" s="40" t="s">
        <v>62</v>
      </c>
      <c r="O495" s="34">
        <v>46234</v>
      </c>
    </row>
    <row r="496" spans="1:15" ht="27" x14ac:dyDescent="0.15">
      <c r="A496" s="3">
        <f t="shared" si="7"/>
        <v>495</v>
      </c>
      <c r="B496" s="7">
        <f>VLOOKUP(C496,区市町村番号!$B$3:$C$64,2,FALSE)</f>
        <v>22</v>
      </c>
      <c r="C496" s="8" t="str">
        <f>IF(D496="区",LEFT(L496,FIND("区",L496)),IF(D496="市",LEFT(L496,FIND("市",L496)),IF(D496="町",LEFT(L496,FIND("町",L496)),IF(D496="村",LEFT(L496,FIND("村",L496)),"エラー"))))</f>
        <v>葛飾区</v>
      </c>
      <c r="D496" s="8" t="str">
        <f>IF(AND(E496&lt;F496,E496&lt;G496,E496&lt;H496),"区",IF(AND(F496&lt;G496,F496&lt;H496),"市",IF(G496&lt;H496,"町","村")))</f>
        <v>区</v>
      </c>
      <c r="E496" s="8">
        <f>IF(COUNTIF($L496,"*区*"),FIND("区",$L496,2),100)</f>
        <v>3</v>
      </c>
      <c r="F496" s="8">
        <f>IF(COUNTIF($L496,"*市*"),FIND("市",$L496,2),100)</f>
        <v>100</v>
      </c>
      <c r="G496" s="8">
        <f>IF(COUNTIF($L496,"*町田市*"),100,IF(COUNTIF(L496,"*町*"),FIND("町",$L496),100))</f>
        <v>100</v>
      </c>
      <c r="H496" s="8">
        <f>IF(COUNTIF($L496,"*東村山*"),100,IF(COUNTIF(L496,"*武蔵村山*"),100,IF(COUNTIF(L496,"*羽村市*"),100,IF(COUNTIF(L496,"*村*"),FIND("村",$L496,2),100))))</f>
        <v>100</v>
      </c>
      <c r="I496" s="37" t="s">
        <v>1407</v>
      </c>
      <c r="J496" s="37" t="s">
        <v>1790</v>
      </c>
      <c r="K496" s="37" t="s">
        <v>489</v>
      </c>
      <c r="L496" s="37" t="s">
        <v>2182</v>
      </c>
      <c r="M496" s="37" t="s">
        <v>2540</v>
      </c>
      <c r="N496" s="37" t="s">
        <v>2616</v>
      </c>
      <c r="O496" s="34">
        <v>46234</v>
      </c>
    </row>
    <row r="497" spans="1:15" ht="27" x14ac:dyDescent="0.15">
      <c r="A497" s="3">
        <f t="shared" si="7"/>
        <v>496</v>
      </c>
      <c r="B497" s="7">
        <f>VLOOKUP(C497,区市町村番号!$B$3:$C$64,2,FALSE)</f>
        <v>22</v>
      </c>
      <c r="C497" s="8" t="str">
        <f>IF(D497="区",LEFT(L497,FIND("区",L497)),IF(D497="市",LEFT(L497,FIND("市",L497)),IF(D497="町",LEFT(L497,FIND("町",L497)),IF(D497="村",LEFT(L497,FIND("村",L497)),"エラー"))))</f>
        <v>葛飾区</v>
      </c>
      <c r="D497" s="8" t="str">
        <f>IF(AND(E497&lt;F497,E497&lt;G497,E497&lt;H497),"区",IF(AND(F497&lt;G497,F497&lt;H497),"市",IF(G497&lt;H497,"町","村")))</f>
        <v>区</v>
      </c>
      <c r="E497" s="8">
        <f>IF(COUNTIF($L497,"*区*"),FIND("区",$L497,2),100)</f>
        <v>3</v>
      </c>
      <c r="F497" s="8">
        <f>IF(COUNTIF($L497,"*市*"),FIND("市",$L497,2),100)</f>
        <v>100</v>
      </c>
      <c r="G497" s="8">
        <f>IF(COUNTIF($L497,"*町田市*"),100,IF(COUNTIF(L497,"*町*"),FIND("町",$L497),100))</f>
        <v>100</v>
      </c>
      <c r="H497" s="8">
        <f>IF(COUNTIF($L497,"*東村山*"),100,IF(COUNTIF(L497,"*武蔵村山*"),100,IF(COUNTIF(L497,"*羽村市*"),100,IF(COUNTIF(L497,"*村*"),FIND("村",$L497,2),100))))</f>
        <v>100</v>
      </c>
      <c r="I497" s="37" t="s">
        <v>1406</v>
      </c>
      <c r="J497" s="37" t="s">
        <v>1790</v>
      </c>
      <c r="K497" s="37" t="s">
        <v>489</v>
      </c>
      <c r="L497" s="37" t="s">
        <v>2182</v>
      </c>
      <c r="M497" s="37" t="s">
        <v>2540</v>
      </c>
      <c r="N497" s="37" t="s">
        <v>62</v>
      </c>
      <c r="O497" s="34">
        <v>46234</v>
      </c>
    </row>
    <row r="498" spans="1:15" x14ac:dyDescent="0.15">
      <c r="A498" s="3">
        <f t="shared" si="7"/>
        <v>497</v>
      </c>
      <c r="B498" s="7">
        <f>VLOOKUP(C498,区市町村番号!$B$3:$C$64,2,FALSE)</f>
        <v>22</v>
      </c>
      <c r="C498" s="8" t="str">
        <f>IF(D498="区",LEFT(L498,FIND("区",L498)),IF(D498="市",LEFT(L498,FIND("市",L498)),IF(D498="町",LEFT(L498,FIND("町",L498)),IF(D498="村",LEFT(L498,FIND("村",L498)),"エラー"))))</f>
        <v>葛飾区</v>
      </c>
      <c r="D498" s="8" t="str">
        <f>IF(AND(E498&lt;F498,E498&lt;G498,E498&lt;H498),"区",IF(AND(F498&lt;G498,F498&lt;H498),"市",IF(G498&lt;H498,"町","村")))</f>
        <v>区</v>
      </c>
      <c r="E498" s="8">
        <f>IF(COUNTIF($L498,"*区*"),FIND("区",$L498,2),100)</f>
        <v>3</v>
      </c>
      <c r="F498" s="8">
        <f>IF(COUNTIF($L498,"*市*"),FIND("市",$L498,2),100)</f>
        <v>100</v>
      </c>
      <c r="G498" s="8">
        <f>IF(COUNTIF($L498,"*町田市*"),100,IF(COUNTIF(L498,"*町*"),FIND("町",$L498),100))</f>
        <v>100</v>
      </c>
      <c r="H498" s="8">
        <f>IF(COUNTIF($L498,"*東村山*"),100,IF(COUNTIF(L498,"*武蔵村山*"),100,IF(COUNTIF(L498,"*羽村市*"),100,IF(COUNTIF(L498,"*村*"),FIND("村",$L498,2),100))))</f>
        <v>100</v>
      </c>
      <c r="I498" s="37" t="s">
        <v>1342</v>
      </c>
      <c r="J498" s="37" t="s">
        <v>1760</v>
      </c>
      <c r="K498" s="37" t="s">
        <v>518</v>
      </c>
      <c r="L498" s="37" t="s">
        <v>2151</v>
      </c>
      <c r="M498" s="37" t="s">
        <v>2511</v>
      </c>
      <c r="N498" s="37" t="s">
        <v>2</v>
      </c>
      <c r="O498" s="34">
        <v>47299</v>
      </c>
    </row>
    <row r="499" spans="1:15" ht="27" x14ac:dyDescent="0.15">
      <c r="A499" s="3">
        <f t="shared" si="7"/>
        <v>498</v>
      </c>
      <c r="B499" s="7">
        <f>VLOOKUP(C499,区市町村番号!$B$3:$C$64,2,FALSE)</f>
        <v>22</v>
      </c>
      <c r="C499" s="8" t="str">
        <f>IF(D499="区",LEFT(L499,FIND("区",L499)),IF(D499="市",LEFT(L499,FIND("市",L499)),IF(D499="町",LEFT(L499,FIND("町",L499)),IF(D499="村",LEFT(L499,FIND("村",L499)),"エラー"))))</f>
        <v>葛飾区</v>
      </c>
      <c r="D499" s="8" t="str">
        <f>IF(AND(E499&lt;F499,E499&lt;G499,E499&lt;H499),"区",IF(AND(F499&lt;G499,F499&lt;H499),"市",IF(G499&lt;H499,"町","村")))</f>
        <v>区</v>
      </c>
      <c r="E499" s="8">
        <f>IF(COUNTIF($L499,"*区*"),FIND("区",$L499,2),100)</f>
        <v>3</v>
      </c>
      <c r="F499" s="8">
        <f>IF(COUNTIF($L499,"*市*"),FIND("市",$L499,2),100)</f>
        <v>100</v>
      </c>
      <c r="G499" s="8">
        <f>IF(COUNTIF($L499,"*町田市*"),100,IF(COUNTIF(L499,"*町*"),FIND("町",$L499),100))</f>
        <v>6</v>
      </c>
      <c r="H499" s="8">
        <f>IF(COUNTIF($L499,"*東村山*"),100,IF(COUNTIF(L499,"*武蔵村山*"),100,IF(COUNTIF(L499,"*羽村市*"),100,IF(COUNTIF(L499,"*村*"),FIND("村",$L499,2),100))))</f>
        <v>100</v>
      </c>
      <c r="I499" s="37" t="s">
        <v>3248</v>
      </c>
      <c r="J499" s="37" t="s">
        <v>3296</v>
      </c>
      <c r="K499" s="37" t="s">
        <v>393</v>
      </c>
      <c r="L499" s="37" t="s">
        <v>3297</v>
      </c>
      <c r="M499" s="37" t="s">
        <v>3298</v>
      </c>
      <c r="N499" s="37" t="s">
        <v>3299</v>
      </c>
      <c r="O499" s="34">
        <v>47514</v>
      </c>
    </row>
    <row r="500" spans="1:15" x14ac:dyDescent="0.15">
      <c r="A500" s="3">
        <f t="shared" si="7"/>
        <v>499</v>
      </c>
      <c r="B500" s="7">
        <f>VLOOKUP(C500,区市町村番号!$B$3:$C$64,2,FALSE)</f>
        <v>22</v>
      </c>
      <c r="C500" s="8" t="str">
        <f>IF(D500="区",LEFT(L500,FIND("区",L500)),IF(D500="市",LEFT(L500,FIND("市",L500)),IF(D500="町",LEFT(L500,FIND("町",L500)),IF(D500="村",LEFT(L500,FIND("村",L500)),"エラー"))))</f>
        <v>葛飾区</v>
      </c>
      <c r="D500" s="8" t="str">
        <f>IF(AND(E500&lt;F500,E500&lt;G500,E500&lt;H500),"区",IF(AND(F500&lt;G500,F500&lt;H500),"市",IF(G500&lt;H500,"町","村")))</f>
        <v>区</v>
      </c>
      <c r="E500" s="8">
        <f>IF(COUNTIF($L500,"*区*"),FIND("区",$L500,2),100)</f>
        <v>3</v>
      </c>
      <c r="F500" s="8">
        <f>IF(COUNTIF($L500,"*市*"),FIND("市",$L500,2),100)</f>
        <v>100</v>
      </c>
      <c r="G500" s="8">
        <f>IF(COUNTIF($L500,"*町田市*"),100,IF(COUNTIF(L500,"*町*"),FIND("町",$L500),100))</f>
        <v>100</v>
      </c>
      <c r="H500" s="8">
        <f>IF(COUNTIF($L500,"*東村山*"),100,IF(COUNTIF(L500,"*武蔵村山*"),100,IF(COUNTIF(L500,"*羽村市*"),100,IF(COUNTIF(L500,"*村*"),FIND("村",$L500,2),100))))</f>
        <v>100</v>
      </c>
      <c r="I500" s="37" t="s">
        <v>2648</v>
      </c>
      <c r="J500" s="37" t="s">
        <v>2704</v>
      </c>
      <c r="K500" s="37" t="s">
        <v>517</v>
      </c>
      <c r="L500" s="37" t="s">
        <v>2705</v>
      </c>
      <c r="M500" s="37" t="s">
        <v>2706</v>
      </c>
      <c r="N500" s="37" t="s">
        <v>3</v>
      </c>
      <c r="O500" s="34">
        <v>46873</v>
      </c>
    </row>
    <row r="501" spans="1:15" x14ac:dyDescent="0.15">
      <c r="A501" s="3">
        <f t="shared" si="7"/>
        <v>500</v>
      </c>
      <c r="B501" s="7">
        <f>VLOOKUP(C501,区市町村番号!$B$3:$C$64,2,FALSE)</f>
        <v>22</v>
      </c>
      <c r="C501" s="8" t="str">
        <f>IF(D501="区",LEFT(L501,FIND("区",L501)),IF(D501="市",LEFT(L501,FIND("市",L501)),IF(D501="町",LEFT(L501,FIND("町",L501)),IF(D501="村",LEFT(L501,FIND("村",L501)),"エラー"))))</f>
        <v>葛飾区</v>
      </c>
      <c r="D501" s="8" t="str">
        <f>IF(AND(E501&lt;F501,E501&lt;G501,E501&lt;H501),"区",IF(AND(F501&lt;G501,F501&lt;H501),"市",IF(G501&lt;H501,"町","村")))</f>
        <v>区</v>
      </c>
      <c r="E501" s="8">
        <f>IF(COUNTIF($L501,"*区*"),FIND("区",$L501,2),100)</f>
        <v>3</v>
      </c>
      <c r="F501" s="8">
        <f>IF(COUNTIF($L501,"*市*"),FIND("市",$L501,2),100)</f>
        <v>100</v>
      </c>
      <c r="G501" s="8">
        <f>IF(COUNTIF($L501,"*町田市*"),100,IF(COUNTIF(L501,"*町*"),FIND("町",$L501),100))</f>
        <v>100</v>
      </c>
      <c r="H501" s="8">
        <f>IF(COUNTIF($L501,"*東村山*"),100,IF(COUNTIF(L501,"*武蔵村山*"),100,IF(COUNTIF(L501,"*羽村市*"),100,IF(COUNTIF(L501,"*村*"),FIND("村",$L501,2),100))))</f>
        <v>100</v>
      </c>
      <c r="I501" s="37" t="s">
        <v>1009</v>
      </c>
      <c r="J501" s="37" t="s">
        <v>147</v>
      </c>
      <c r="K501" s="37" t="s">
        <v>517</v>
      </c>
      <c r="L501" s="37" t="s">
        <v>148</v>
      </c>
      <c r="M501" s="37" t="s">
        <v>149</v>
      </c>
      <c r="N501" s="37" t="s">
        <v>3</v>
      </c>
      <c r="O501" s="34">
        <v>47603</v>
      </c>
    </row>
    <row r="502" spans="1:15" x14ac:dyDescent="0.15">
      <c r="A502" s="3">
        <f t="shared" si="7"/>
        <v>501</v>
      </c>
      <c r="B502" s="7">
        <f>VLOOKUP(C502,区市町村番号!$B$3:$C$64,2,FALSE)</f>
        <v>22</v>
      </c>
      <c r="C502" s="8" t="str">
        <f>IF(D502="区",LEFT(L502,FIND("区",L502)),IF(D502="市",LEFT(L502,FIND("市",L502)),IF(D502="町",LEFT(L502,FIND("町",L502)),IF(D502="村",LEFT(L502,FIND("村",L502)),"エラー"))))</f>
        <v>葛飾区</v>
      </c>
      <c r="D502" s="8" t="str">
        <f>IF(AND(E502&lt;F502,E502&lt;G502,E502&lt;H502),"区",IF(AND(F502&lt;G502,F502&lt;H502),"市",IF(G502&lt;H502,"町","村")))</f>
        <v>区</v>
      </c>
      <c r="E502" s="8">
        <f>IF(COUNTIF($L502,"*区*"),FIND("区",$L502,2),100)</f>
        <v>3</v>
      </c>
      <c r="F502" s="8">
        <f>IF(COUNTIF($L502,"*市*"),FIND("市",$L502,2),100)</f>
        <v>100</v>
      </c>
      <c r="G502" s="8">
        <f>IF(COUNTIF($L502,"*町田市*"),100,IF(COUNTIF(L502,"*町*"),FIND("町",$L502),100))</f>
        <v>100</v>
      </c>
      <c r="H502" s="8">
        <f>IF(COUNTIF($L502,"*東村山*"),100,IF(COUNTIF(L502,"*武蔵村山*"),100,IF(COUNTIF(L502,"*羽村市*"),100,IF(COUNTIF(L502,"*村*"),FIND("村",$L502,2),100))))</f>
        <v>100</v>
      </c>
      <c r="I502" s="37" t="s">
        <v>1281</v>
      </c>
      <c r="J502" s="37" t="s">
        <v>1729</v>
      </c>
      <c r="K502" s="37" t="s">
        <v>550</v>
      </c>
      <c r="L502" s="37" t="s">
        <v>2116</v>
      </c>
      <c r="M502" s="37" t="s">
        <v>2481</v>
      </c>
      <c r="N502" s="37" t="s">
        <v>3</v>
      </c>
      <c r="O502" s="34">
        <v>46477</v>
      </c>
    </row>
    <row r="503" spans="1:15" x14ac:dyDescent="0.15">
      <c r="A503" s="3">
        <f t="shared" si="7"/>
        <v>502</v>
      </c>
      <c r="B503" s="7">
        <f>VLOOKUP(C503,区市町村番号!$B$3:$C$64,2,FALSE)</f>
        <v>22</v>
      </c>
      <c r="C503" s="8" t="str">
        <f>IF(D503="区",LEFT(L503,FIND("区",L503)),IF(D503="市",LEFT(L503,FIND("市",L503)),IF(D503="町",LEFT(L503,FIND("町",L503)),IF(D503="村",LEFT(L503,FIND("村",L503)),"エラー"))))</f>
        <v>葛飾区</v>
      </c>
      <c r="D503" s="8" t="str">
        <f>IF(AND(E503&lt;F503,E503&lt;G503,E503&lt;H503),"区",IF(AND(F503&lt;G503,F503&lt;H503),"市",IF(G503&lt;H503,"町","村")))</f>
        <v>区</v>
      </c>
      <c r="E503" s="8">
        <f>IF(COUNTIF($L503,"*区*"),FIND("区",$L503,2),100)</f>
        <v>3</v>
      </c>
      <c r="F503" s="8">
        <f>IF(COUNTIF($L503,"*市*"),FIND("市",$L503,2),100)</f>
        <v>100</v>
      </c>
      <c r="G503" s="8">
        <f>IF(COUNTIF($L503,"*町田市*"),100,IF(COUNTIF(L503,"*町*"),FIND("町",$L503),100))</f>
        <v>100</v>
      </c>
      <c r="H503" s="8">
        <f>IF(COUNTIF($L503,"*東村山*"),100,IF(COUNTIF(L503,"*武蔵村山*"),100,IF(COUNTIF(L503,"*羽村市*"),100,IF(COUNTIF(L503,"*村*"),FIND("村",$L503,2),100))))</f>
        <v>100</v>
      </c>
      <c r="I503" s="37" t="s">
        <v>1280</v>
      </c>
      <c r="J503" s="37" t="s">
        <v>1728</v>
      </c>
      <c r="K503" s="37" t="s">
        <v>1853</v>
      </c>
      <c r="L503" s="37" t="s">
        <v>2115</v>
      </c>
      <c r="M503" s="37" t="s">
        <v>2480</v>
      </c>
      <c r="N503" s="37" t="s">
        <v>3</v>
      </c>
      <c r="O503" s="34">
        <v>46477</v>
      </c>
    </row>
    <row r="504" spans="1:15" x14ac:dyDescent="0.15">
      <c r="A504" s="3">
        <f t="shared" si="7"/>
        <v>503</v>
      </c>
      <c r="B504" s="7">
        <f>VLOOKUP(C504,区市町村番号!$B$3:$C$64,2,FALSE)</f>
        <v>22</v>
      </c>
      <c r="C504" s="8" t="str">
        <f>IF(D504="区",LEFT(L504,FIND("区",L504)),IF(D504="市",LEFT(L504,FIND("市",L504)),IF(D504="町",LEFT(L504,FIND("町",L504)),IF(D504="村",LEFT(L504,FIND("村",L504)),"エラー"))))</f>
        <v>葛飾区</v>
      </c>
      <c r="D504" s="8" t="str">
        <f>IF(AND(E504&lt;F504,E504&lt;G504,E504&lt;H504),"区",IF(AND(F504&lt;G504,F504&lt;H504),"市",IF(G504&lt;H504,"町","村")))</f>
        <v>区</v>
      </c>
      <c r="E504" s="8">
        <f>IF(COUNTIF($L504,"*区*"),FIND("区",$L504,2),100)</f>
        <v>3</v>
      </c>
      <c r="F504" s="8">
        <f>IF(COUNTIF($L504,"*市*"),FIND("市",$L504,2),100)</f>
        <v>100</v>
      </c>
      <c r="G504" s="8">
        <f>IF(COUNTIF($L504,"*町田市*"),100,IF(COUNTIF(L504,"*町*"),FIND("町",$L504),100))</f>
        <v>6</v>
      </c>
      <c r="H504" s="8">
        <f>IF(COUNTIF($L504,"*東村山*"),100,IF(COUNTIF(L504,"*武蔵村山*"),100,IF(COUNTIF(L504,"*羽村市*"),100,IF(COUNTIF(L504,"*村*"),FIND("村",$L504,2),100))))</f>
        <v>100</v>
      </c>
      <c r="I504" s="37" t="s">
        <v>1292</v>
      </c>
      <c r="J504" s="37" t="s">
        <v>1733</v>
      </c>
      <c r="K504" s="37" t="s">
        <v>393</v>
      </c>
      <c r="L504" s="37" t="s">
        <v>2120</v>
      </c>
      <c r="M504" s="37" t="s">
        <v>2484</v>
      </c>
      <c r="N504" s="37" t="s">
        <v>3</v>
      </c>
      <c r="O504" s="34">
        <v>46568</v>
      </c>
    </row>
    <row r="505" spans="1:15" x14ac:dyDescent="0.15">
      <c r="A505" s="3">
        <f t="shared" si="7"/>
        <v>504</v>
      </c>
      <c r="B505" s="7">
        <f>VLOOKUP(C505,区市町村番号!$B$3:$C$64,2,FALSE)</f>
        <v>22</v>
      </c>
      <c r="C505" s="8" t="str">
        <f>IF(D505="区",LEFT(L505,FIND("区",L505)),IF(D505="市",LEFT(L505,FIND("市",L505)),IF(D505="町",LEFT(L505,FIND("町",L505)),IF(D505="村",LEFT(L505,FIND("村",L505)),"エラー"))))</f>
        <v>葛飾区</v>
      </c>
      <c r="D505" s="8" t="str">
        <f>IF(AND(E505&lt;F505,E505&lt;G505,E505&lt;H505),"区",IF(AND(F505&lt;G505,F505&lt;H505),"市",IF(G505&lt;H505,"町","村")))</f>
        <v>区</v>
      </c>
      <c r="E505" s="8">
        <f>IF(COUNTIF($L505,"*区*"),FIND("区",$L505,2),100)</f>
        <v>3</v>
      </c>
      <c r="F505" s="8">
        <f>IF(COUNTIF($L505,"*市*"),FIND("市",$L505,2),100)</f>
        <v>100</v>
      </c>
      <c r="G505" s="8">
        <f>IF(COUNTIF($L505,"*町田市*"),100,IF(COUNTIF(L505,"*町*"),FIND("町",$L505),100))</f>
        <v>100</v>
      </c>
      <c r="H505" s="8">
        <f>IF(COUNTIF($L505,"*東村山*"),100,IF(COUNTIF(L505,"*武蔵村山*"),100,IF(COUNTIF(L505,"*羽村市*"),100,IF(COUNTIF(L505,"*村*"),FIND("村",$L505,2),100))))</f>
        <v>100</v>
      </c>
      <c r="I505" s="37" t="s">
        <v>3259</v>
      </c>
      <c r="J505" s="37" t="s">
        <v>1480</v>
      </c>
      <c r="K505" s="37" t="s">
        <v>1824</v>
      </c>
      <c r="L505" s="37" t="s">
        <v>1874</v>
      </c>
      <c r="M505" s="37" t="s">
        <v>2223</v>
      </c>
      <c r="N505" s="37" t="s">
        <v>3</v>
      </c>
      <c r="O505" s="34">
        <v>47422</v>
      </c>
    </row>
    <row r="506" spans="1:15" x14ac:dyDescent="0.15">
      <c r="A506" s="3">
        <f t="shared" si="7"/>
        <v>505</v>
      </c>
      <c r="B506" s="7">
        <f>VLOOKUP(C506,区市町村番号!$B$3:$C$64,2,FALSE)</f>
        <v>22</v>
      </c>
      <c r="C506" s="8" t="str">
        <f>IF(D506="区",LEFT(L506,FIND("区",L506)),IF(D506="市",LEFT(L506,FIND("市",L506)),IF(D506="町",LEFT(L506,FIND("町",L506)),IF(D506="村",LEFT(L506,FIND("村",L506)),"エラー"))))</f>
        <v>葛飾区</v>
      </c>
      <c r="D506" s="8" t="str">
        <f>IF(AND(E506&lt;F506,E506&lt;G506,E506&lt;H506),"区",IF(AND(F506&lt;G506,F506&lt;H506),"市",IF(G506&lt;H506,"町","村")))</f>
        <v>区</v>
      </c>
      <c r="E506" s="8">
        <f>IF(COUNTIF($L506,"*区*"),FIND("区",$L506,2),100)</f>
        <v>3</v>
      </c>
      <c r="F506" s="8">
        <f>IF(COUNTIF($L506,"*市*"),FIND("市",$L506,2),100)</f>
        <v>100</v>
      </c>
      <c r="G506" s="8">
        <f>IF(COUNTIF($L506,"*町田市*"),100,IF(COUNTIF(L506,"*町*"),FIND("町",$L506),100))</f>
        <v>100</v>
      </c>
      <c r="H506" s="8">
        <f>IF(COUNTIF($L506,"*東村山*"),100,IF(COUNTIF(L506,"*武蔵村山*"),100,IF(COUNTIF(L506,"*羽村市*"),100,IF(COUNTIF(L506,"*村*"),FIND("村",$L506,2),100))))</f>
        <v>100</v>
      </c>
      <c r="I506" s="37" t="s">
        <v>881</v>
      </c>
      <c r="J506" s="37" t="s">
        <v>1480</v>
      </c>
      <c r="K506" s="37" t="s">
        <v>1824</v>
      </c>
      <c r="L506" s="37" t="s">
        <v>1874</v>
      </c>
      <c r="M506" s="37" t="s">
        <v>2223</v>
      </c>
      <c r="N506" s="37" t="s">
        <v>3</v>
      </c>
      <c r="O506" s="34">
        <v>47514</v>
      </c>
    </row>
    <row r="507" spans="1:15" x14ac:dyDescent="0.15">
      <c r="A507" s="3">
        <f t="shared" si="7"/>
        <v>506</v>
      </c>
      <c r="B507" s="7">
        <f>VLOOKUP(C507,区市町村番号!$B$3:$C$64,2,FALSE)</f>
        <v>22</v>
      </c>
      <c r="C507" s="8" t="str">
        <f>IF(D507="区",LEFT(L507,FIND("区",L507)),IF(D507="市",LEFT(L507,FIND("市",L507)),IF(D507="町",LEFT(L507,FIND("町",L507)),IF(D507="村",LEFT(L507,FIND("村",L507)),"エラー"))))</f>
        <v>葛飾区</v>
      </c>
      <c r="D507" s="8" t="str">
        <f>IF(AND(E507&lt;F507,E507&lt;G507,E507&lt;H507),"区",IF(AND(F507&lt;G507,F507&lt;H507),"市",IF(G507&lt;H507,"町","村")))</f>
        <v>区</v>
      </c>
      <c r="E507" s="8">
        <f>IF(COUNTIF($L507,"*区*"),FIND("区",$L507,2),100)</f>
        <v>3</v>
      </c>
      <c r="F507" s="8">
        <f>IF(COUNTIF($L507,"*市*"),FIND("市",$L507,2),100)</f>
        <v>100</v>
      </c>
      <c r="G507" s="8">
        <f>IF(COUNTIF($L507,"*町田市*"),100,IF(COUNTIF(L507,"*町*"),FIND("町",$L507),100))</f>
        <v>100</v>
      </c>
      <c r="H507" s="8">
        <f>IF(COUNTIF($L507,"*東村山*"),100,IF(COUNTIF(L507,"*武蔵村山*"),100,IF(COUNTIF(L507,"*羽村市*"),100,IF(COUNTIF(L507,"*村*"),FIND("村",$L507,2),100))))</f>
        <v>100</v>
      </c>
      <c r="I507" s="37" t="s">
        <v>882</v>
      </c>
      <c r="J507" s="37" t="s">
        <v>1480</v>
      </c>
      <c r="K507" s="37" t="s">
        <v>1824</v>
      </c>
      <c r="L507" s="37" t="s">
        <v>1874</v>
      </c>
      <c r="M507" s="37" t="s">
        <v>2223</v>
      </c>
      <c r="N507" s="37" t="s">
        <v>3</v>
      </c>
      <c r="O507" s="34">
        <v>47514</v>
      </c>
    </row>
    <row r="508" spans="1:15" x14ac:dyDescent="0.15">
      <c r="A508" s="3">
        <f t="shared" si="7"/>
        <v>507</v>
      </c>
      <c r="B508" s="7">
        <f>VLOOKUP(C508,区市町村番号!$B$3:$C$64,2,FALSE)</f>
        <v>22</v>
      </c>
      <c r="C508" s="8" t="str">
        <f>IF(D508="区",LEFT(L508,FIND("区",L508)),IF(D508="市",LEFT(L508,FIND("市",L508)),IF(D508="町",LEFT(L508,FIND("町",L508)),IF(D508="村",LEFT(L508,FIND("村",L508)),"エラー"))))</f>
        <v>葛飾区</v>
      </c>
      <c r="D508" s="8" t="str">
        <f>IF(AND(E508&lt;F508,E508&lt;G508,E508&lt;H508),"区",IF(AND(F508&lt;G508,F508&lt;H508),"市",IF(G508&lt;H508,"町","村")))</f>
        <v>区</v>
      </c>
      <c r="E508" s="8">
        <f>IF(COUNTIF($L508,"*区*"),FIND("区",$L508,2),100)</f>
        <v>3</v>
      </c>
      <c r="F508" s="8">
        <f>IF(COUNTIF($L508,"*市*"),FIND("市",$L508,2),100)</f>
        <v>100</v>
      </c>
      <c r="G508" s="8">
        <f>IF(COUNTIF($L508,"*町田市*"),100,IF(COUNTIF(L508,"*町*"),FIND("町",$L508),100))</f>
        <v>100</v>
      </c>
      <c r="H508" s="8">
        <f>IF(COUNTIF($L508,"*東村山*"),100,IF(COUNTIF(L508,"*武蔵村山*"),100,IF(COUNTIF(L508,"*羽村市*"),100,IF(COUNTIF(L508,"*村*"),FIND("村",$L508,2),100))))</f>
        <v>100</v>
      </c>
      <c r="I508" s="36" t="s">
        <v>883</v>
      </c>
      <c r="J508" s="36" t="s">
        <v>1480</v>
      </c>
      <c r="K508" s="36" t="s">
        <v>1824</v>
      </c>
      <c r="L508" s="36" t="s">
        <v>1874</v>
      </c>
      <c r="M508" s="36" t="s">
        <v>2223</v>
      </c>
      <c r="N508" s="36" t="s">
        <v>3</v>
      </c>
      <c r="O508" s="34">
        <v>47514</v>
      </c>
    </row>
    <row r="509" spans="1:15" x14ac:dyDescent="0.15">
      <c r="A509" s="3">
        <f t="shared" si="7"/>
        <v>508</v>
      </c>
      <c r="B509" s="7">
        <f>VLOOKUP(C509,区市町村番号!$B$3:$C$64,2,FALSE)</f>
        <v>22</v>
      </c>
      <c r="C509" s="8" t="str">
        <f>IF(D509="区",LEFT(L509,FIND("区",L509)),IF(D509="市",LEFT(L509,FIND("市",L509)),IF(D509="町",LEFT(L509,FIND("町",L509)),IF(D509="村",LEFT(L509,FIND("村",L509)),"エラー"))))</f>
        <v>葛飾区</v>
      </c>
      <c r="D509" s="8" t="str">
        <f>IF(AND(E509&lt;F509,E509&lt;G509,E509&lt;H509),"区",IF(AND(F509&lt;G509,F509&lt;H509),"市",IF(G509&lt;H509,"町","村")))</f>
        <v>区</v>
      </c>
      <c r="E509" s="8">
        <f>IF(COUNTIF($L509,"*区*"),FIND("区",$L509,2),100)</f>
        <v>3</v>
      </c>
      <c r="F509" s="8">
        <f>IF(COUNTIF($L509,"*市*"),FIND("市",$L509,2),100)</f>
        <v>100</v>
      </c>
      <c r="G509" s="8">
        <f>IF(COUNTIF($L509,"*町田市*"),100,IF(COUNTIF(L509,"*町*"),FIND("町",$L509),100))</f>
        <v>100</v>
      </c>
      <c r="H509" s="8">
        <f>IF(COUNTIF($L509,"*東村山*"),100,IF(COUNTIF(L509,"*武蔵村山*"),100,IF(COUNTIF(L509,"*羽村市*"),100,IF(COUNTIF(L509,"*村*"),FIND("村",$L509,2),100))))</f>
        <v>100</v>
      </c>
      <c r="I509" s="37" t="s">
        <v>1175</v>
      </c>
      <c r="J509" s="37" t="s">
        <v>1665</v>
      </c>
      <c r="K509" s="37" t="s">
        <v>489</v>
      </c>
      <c r="L509" s="37" t="s">
        <v>2052</v>
      </c>
      <c r="M509" s="37" t="s">
        <v>2421</v>
      </c>
      <c r="N509" s="37" t="s">
        <v>3</v>
      </c>
      <c r="O509" s="34">
        <v>45930</v>
      </c>
    </row>
    <row r="510" spans="1:15" x14ac:dyDescent="0.15">
      <c r="A510" s="3">
        <f t="shared" si="7"/>
        <v>509</v>
      </c>
      <c r="B510" s="7">
        <f>VLOOKUP(C510,区市町村番号!$B$3:$C$64,2,FALSE)</f>
        <v>22</v>
      </c>
      <c r="C510" s="8" t="str">
        <f>IF(D510="区",LEFT(L510,FIND("区",L510)),IF(D510="市",LEFT(L510,FIND("市",L510)),IF(D510="町",LEFT(L510,FIND("町",L510)),IF(D510="村",LEFT(L510,FIND("村",L510)),"エラー"))))</f>
        <v>葛飾区</v>
      </c>
      <c r="D510" s="8" t="str">
        <f>IF(AND(E510&lt;F510,E510&lt;G510,E510&lt;H510),"区",IF(AND(F510&lt;G510,F510&lt;H510),"市",IF(G510&lt;H510,"町","村")))</f>
        <v>区</v>
      </c>
      <c r="E510" s="8">
        <f>IF(COUNTIF($L510,"*区*"),FIND("区",$L510,2),100)</f>
        <v>3</v>
      </c>
      <c r="F510" s="8">
        <f>IF(COUNTIF($L510,"*市*"),FIND("市",$L510,2),100)</f>
        <v>100</v>
      </c>
      <c r="G510" s="8">
        <f>IF(COUNTIF($L510,"*町田市*"),100,IF(COUNTIF(L510,"*町*"),FIND("町",$L510),100))</f>
        <v>100</v>
      </c>
      <c r="H510" s="8">
        <f>IF(COUNTIF($L510,"*東村山*"),100,IF(COUNTIF(L510,"*武蔵村山*"),100,IF(COUNTIF(L510,"*羽村市*"),100,IF(COUNTIF(L510,"*村*"),FIND("村",$L510,2),100))))</f>
        <v>100</v>
      </c>
      <c r="I510" s="37" t="s">
        <v>1344</v>
      </c>
      <c r="J510" s="37" t="s">
        <v>1762</v>
      </c>
      <c r="K510" s="37" t="s">
        <v>681</v>
      </c>
      <c r="L510" s="37" t="s">
        <v>2153</v>
      </c>
      <c r="M510" s="37" t="s">
        <v>2513</v>
      </c>
      <c r="N510" s="37" t="s">
        <v>3</v>
      </c>
      <c r="O510" s="34">
        <v>47361</v>
      </c>
    </row>
    <row r="511" spans="1:15" x14ac:dyDescent="0.15">
      <c r="A511" s="3">
        <f t="shared" si="7"/>
        <v>510</v>
      </c>
      <c r="B511" s="7">
        <f>VLOOKUP(C511,区市町村番号!$B$3:$C$64,2,FALSE)</f>
        <v>22</v>
      </c>
      <c r="C511" s="8" t="str">
        <f>IF(D511="区",LEFT(L511,FIND("区",L511)),IF(D511="市",LEFT(L511,FIND("市",L511)),IF(D511="町",LEFT(L511,FIND("町",L511)),IF(D511="村",LEFT(L511,FIND("村",L511)),"エラー"))))</f>
        <v>葛飾区</v>
      </c>
      <c r="D511" s="8" t="str">
        <f>IF(AND(E511&lt;F511,E511&lt;G511,E511&lt;H511),"区",IF(AND(F511&lt;G511,F511&lt;H511),"市",IF(G511&lt;H511,"町","村")))</f>
        <v>区</v>
      </c>
      <c r="E511" s="8">
        <f>IF(COUNTIF($L511,"*区*"),FIND("区",$L511,2),100)</f>
        <v>3</v>
      </c>
      <c r="F511" s="8">
        <f>IF(COUNTIF($L511,"*市*"),FIND("市",$L511,2),100)</f>
        <v>100</v>
      </c>
      <c r="G511" s="8">
        <f>IF(COUNTIF($L511,"*町田市*"),100,IF(COUNTIF(L511,"*町*"),FIND("町",$L511),100))</f>
        <v>100</v>
      </c>
      <c r="H511" s="8">
        <f>IF(COUNTIF($L511,"*東村山*"),100,IF(COUNTIF(L511,"*武蔵村山*"),100,IF(COUNTIF(L511,"*羽村市*"),100,IF(COUNTIF(L511,"*村*"),FIND("村",$L511,2),100))))</f>
        <v>100</v>
      </c>
      <c r="I511" s="37" t="s">
        <v>961</v>
      </c>
      <c r="J511" s="37" t="s">
        <v>1528</v>
      </c>
      <c r="K511" s="37" t="s">
        <v>538</v>
      </c>
      <c r="L511" s="37" t="s">
        <v>1918</v>
      </c>
      <c r="M511" s="37" t="s">
        <v>2274</v>
      </c>
      <c r="N511" s="37" t="s">
        <v>33</v>
      </c>
      <c r="O511" s="34">
        <v>45991</v>
      </c>
    </row>
    <row r="512" spans="1:15" x14ac:dyDescent="0.15">
      <c r="A512" s="3">
        <f t="shared" si="7"/>
        <v>511</v>
      </c>
      <c r="B512" s="7">
        <f>VLOOKUP(C512,区市町村番号!$B$3:$C$64,2,FALSE)</f>
        <v>22</v>
      </c>
      <c r="C512" s="8" t="str">
        <f>IF(D512="区",LEFT(L512,FIND("区",L512)),IF(D512="市",LEFT(L512,FIND("市",L512)),IF(D512="町",LEFT(L512,FIND("町",L512)),IF(D512="村",LEFT(L512,FIND("村",L512)),"エラー"))))</f>
        <v>葛飾区</v>
      </c>
      <c r="D512" s="8" t="str">
        <f>IF(AND(E512&lt;F512,E512&lt;G512,E512&lt;H512),"区",IF(AND(F512&lt;G512,F512&lt;H512),"市",IF(G512&lt;H512,"町","村")))</f>
        <v>区</v>
      </c>
      <c r="E512" s="8">
        <f>IF(COUNTIF($L512,"*区*"),FIND("区",$L512,2),100)</f>
        <v>3</v>
      </c>
      <c r="F512" s="8">
        <f>IF(COUNTIF($L512,"*市*"),FIND("市",$L512,2),100)</f>
        <v>100</v>
      </c>
      <c r="G512" s="8">
        <f>IF(COUNTIF($L512,"*町田市*"),100,IF(COUNTIF(L512,"*町*"),FIND("町",$L512),100))</f>
        <v>100</v>
      </c>
      <c r="H512" s="8">
        <f>IF(COUNTIF($L512,"*東村山*"),100,IF(COUNTIF(L512,"*武蔵村山*"),100,IF(COUNTIF(L512,"*羽村市*"),100,IF(COUNTIF(L512,"*村*"),FIND("村",$L512,2),100))))</f>
        <v>100</v>
      </c>
      <c r="I512" s="37" t="s">
        <v>987</v>
      </c>
      <c r="J512" s="37" t="s">
        <v>709</v>
      </c>
      <c r="K512" s="37" t="s">
        <v>422</v>
      </c>
      <c r="L512" s="37" t="s">
        <v>1936</v>
      </c>
      <c r="M512" s="37" t="s">
        <v>2292</v>
      </c>
      <c r="N512" s="37" t="s">
        <v>18</v>
      </c>
      <c r="O512" s="34">
        <v>47573</v>
      </c>
    </row>
    <row r="513" spans="1:15" x14ac:dyDescent="0.15">
      <c r="A513" s="3">
        <f t="shared" si="7"/>
        <v>512</v>
      </c>
      <c r="B513" s="7">
        <f>VLOOKUP(C513,区市町村番号!$B$3:$C$64,2,FALSE)</f>
        <v>23</v>
      </c>
      <c r="C513" s="8" t="str">
        <f>IF(D513="区",LEFT(L513,FIND("区",L513)),IF(D513="市",LEFT(L513,FIND("市",L513)),IF(D513="町",LEFT(L513,FIND("町",L513)),IF(D513="村",LEFT(L513,FIND("村",L513)),"エラー"))))</f>
        <v>江戸川区</v>
      </c>
      <c r="D513" s="8" t="str">
        <f>IF(AND(E513&lt;F513,E513&lt;G513,E513&lt;H513),"区",IF(AND(F513&lt;G513,F513&lt;H513),"市",IF(G513&lt;H513,"町","村")))</f>
        <v>区</v>
      </c>
      <c r="E513" s="8">
        <f>IF(COUNTIF($L513,"*区*"),FIND("区",$L513,2),100)</f>
        <v>4</v>
      </c>
      <c r="F513" s="8">
        <f>IF(COUNTIF($L513,"*市*"),FIND("市",$L513,2),100)</f>
        <v>100</v>
      </c>
      <c r="G513" s="8">
        <f>IF(COUNTIF($L513,"*町田市*"),100,IF(COUNTIF(L513,"*町*"),FIND("町",$L513),100))</f>
        <v>100</v>
      </c>
      <c r="H513" s="8">
        <f>IF(COUNTIF($L513,"*東村山*"),100,IF(COUNTIF(L513,"*武蔵村山*"),100,IF(COUNTIF(L513,"*羽村市*"),100,IF(COUNTIF(L513,"*村*"),FIND("村",$L513,2),100))))</f>
        <v>100</v>
      </c>
      <c r="I513" s="37" t="s">
        <v>2958</v>
      </c>
      <c r="J513" s="37" t="s">
        <v>3430</v>
      </c>
      <c r="K513" s="37" t="s">
        <v>3431</v>
      </c>
      <c r="L513" s="37" t="s">
        <v>3432</v>
      </c>
      <c r="M513" s="37" t="s">
        <v>3001</v>
      </c>
      <c r="N513" s="37" t="s">
        <v>3</v>
      </c>
      <c r="O513" s="34">
        <v>47238</v>
      </c>
    </row>
    <row r="514" spans="1:15" x14ac:dyDescent="0.15">
      <c r="A514" s="3">
        <f t="shared" si="7"/>
        <v>513</v>
      </c>
      <c r="B514" s="7">
        <f>VLOOKUP(C514,区市町村番号!$B$3:$C$64,2,FALSE)</f>
        <v>23</v>
      </c>
      <c r="C514" s="8" t="str">
        <f>IF(D514="区",LEFT(L514,FIND("区",L514)),IF(D514="市",LEFT(L514,FIND("市",L514)),IF(D514="町",LEFT(L514,FIND("町",L514)),IF(D514="村",LEFT(L514,FIND("村",L514)),"エラー"))))</f>
        <v>江戸川区</v>
      </c>
      <c r="D514" s="8" t="str">
        <f>IF(AND(E514&lt;F514,E514&lt;G514,E514&lt;H514),"区",IF(AND(F514&lt;G514,F514&lt;H514),"市",IF(G514&lt;H514,"町","村")))</f>
        <v>区</v>
      </c>
      <c r="E514" s="8">
        <f>IF(COUNTIF($L514,"*区*"),FIND("区",$L514,2),100)</f>
        <v>4</v>
      </c>
      <c r="F514" s="8">
        <f>IF(COUNTIF($L514,"*市*"),FIND("市",$L514,2),100)</f>
        <v>100</v>
      </c>
      <c r="G514" s="8">
        <f>IF(COUNTIF($L514,"*町田市*"),100,IF(COUNTIF(L514,"*町*"),FIND("町",$L514),100))</f>
        <v>100</v>
      </c>
      <c r="H514" s="8">
        <f>IF(COUNTIF($L514,"*東村山*"),100,IF(COUNTIF(L514,"*武蔵村山*"),100,IF(COUNTIF(L514,"*羽村市*"),100,IF(COUNTIF(L514,"*村*"),FIND("村",$L514,2),100))))</f>
        <v>100</v>
      </c>
      <c r="I514" s="37" t="s">
        <v>1461</v>
      </c>
      <c r="J514" s="37" t="s">
        <v>1816</v>
      </c>
      <c r="K514" s="37" t="s">
        <v>392</v>
      </c>
      <c r="L514" s="37" t="s">
        <v>2207</v>
      </c>
      <c r="M514" s="37" t="s">
        <v>2562</v>
      </c>
      <c r="N514" s="37" t="s">
        <v>27</v>
      </c>
      <c r="O514" s="34">
        <v>46660</v>
      </c>
    </row>
    <row r="515" spans="1:15" ht="27" x14ac:dyDescent="0.15">
      <c r="A515" s="3">
        <f t="shared" si="7"/>
        <v>514</v>
      </c>
      <c r="B515" s="7">
        <f>VLOOKUP(C515,区市町村番号!$B$3:$C$64,2,FALSE)</f>
        <v>23</v>
      </c>
      <c r="C515" s="8" t="str">
        <f>IF(D515="区",LEFT(L515,FIND("区",L515)),IF(D515="市",LEFT(L515,FIND("市",L515)),IF(D515="町",LEFT(L515,FIND("町",L515)),IF(D515="村",LEFT(L515,FIND("村",L515)),"エラー"))))</f>
        <v>江戸川区</v>
      </c>
      <c r="D515" s="8" t="str">
        <f>IF(AND(E515&lt;F515,E515&lt;G515,E515&lt;H515),"区",IF(AND(F515&lt;G515,F515&lt;H515),"市",IF(G515&lt;H515,"町","村")))</f>
        <v>区</v>
      </c>
      <c r="E515" s="8">
        <f>IF(COUNTIF($L515,"*区*"),FIND("区",$L515,2),100)</f>
        <v>4</v>
      </c>
      <c r="F515" s="8">
        <f>IF(COUNTIF($L515,"*市*"),FIND("市",$L515,2),100)</f>
        <v>100</v>
      </c>
      <c r="G515" s="8">
        <f>IF(COUNTIF($L515,"*町田市*"),100,IF(COUNTIF(L515,"*町*"),FIND("町",$L515),100))</f>
        <v>100</v>
      </c>
      <c r="H515" s="8">
        <f>IF(COUNTIF($L515,"*東村山*"),100,IF(COUNTIF(L515,"*武蔵村山*"),100,IF(COUNTIF(L515,"*羽村市*"),100,IF(COUNTIF(L515,"*村*"),FIND("村",$L515,2),100))))</f>
        <v>100</v>
      </c>
      <c r="I515" s="37" t="s">
        <v>1035</v>
      </c>
      <c r="J515" s="37" t="s">
        <v>1570</v>
      </c>
      <c r="K515" s="37" t="s">
        <v>403</v>
      </c>
      <c r="L515" s="37" t="s">
        <v>1962</v>
      </c>
      <c r="M515" s="37" t="s">
        <v>2319</v>
      </c>
      <c r="N515" s="37" t="s">
        <v>3345</v>
      </c>
      <c r="O515" s="34">
        <v>47603</v>
      </c>
    </row>
    <row r="516" spans="1:15" x14ac:dyDescent="0.15">
      <c r="A516" s="3">
        <f t="shared" ref="A516:A579" si="8">A515+1</f>
        <v>515</v>
      </c>
      <c r="B516" s="7">
        <f>VLOOKUP(C516,区市町村番号!$B$3:$C$64,2,FALSE)</f>
        <v>23</v>
      </c>
      <c r="C516" s="8" t="str">
        <f>IF(D516="区",LEFT(L516,FIND("区",L516)),IF(D516="市",LEFT(L516,FIND("市",L516)),IF(D516="町",LEFT(L516,FIND("町",L516)),IF(D516="村",LEFT(L516,FIND("村",L516)),"エラー"))))</f>
        <v>江戸川区</v>
      </c>
      <c r="D516" s="8" t="str">
        <f>IF(AND(E516&lt;F516,E516&lt;G516,E516&lt;H516),"区",IF(AND(F516&lt;G516,F516&lt;H516),"市",IF(G516&lt;H516,"町","村")))</f>
        <v>区</v>
      </c>
      <c r="E516" s="8">
        <f>IF(COUNTIF($L516,"*区*"),FIND("区",$L516,2),100)</f>
        <v>4</v>
      </c>
      <c r="F516" s="8">
        <f>IF(COUNTIF($L516,"*市*"),FIND("市",$L516,2),100)</f>
        <v>100</v>
      </c>
      <c r="G516" s="8">
        <f>IF(COUNTIF($L516,"*町田市*"),100,IF(COUNTIF(L516,"*町*"),FIND("町",$L516),100))</f>
        <v>100</v>
      </c>
      <c r="H516" s="8">
        <f>IF(COUNTIF($L516,"*東村山*"),100,IF(COUNTIF(L516,"*武蔵村山*"),100,IF(COUNTIF(L516,"*羽村市*"),100,IF(COUNTIF(L516,"*村*"),FIND("村",$L516,2),100))))</f>
        <v>100</v>
      </c>
      <c r="I516" s="37" t="s">
        <v>1036</v>
      </c>
      <c r="J516" s="37" t="s">
        <v>1570</v>
      </c>
      <c r="K516" s="37" t="s">
        <v>403</v>
      </c>
      <c r="L516" s="37" t="s">
        <v>1962</v>
      </c>
      <c r="M516" s="37" t="s">
        <v>2319</v>
      </c>
      <c r="N516" s="37" t="s">
        <v>3</v>
      </c>
      <c r="O516" s="34">
        <v>47603</v>
      </c>
    </row>
    <row r="517" spans="1:15" x14ac:dyDescent="0.15">
      <c r="A517" s="3">
        <f t="shared" si="8"/>
        <v>516</v>
      </c>
      <c r="B517" s="7">
        <f>VLOOKUP(C517,区市町村番号!$B$3:$C$64,2,FALSE)</f>
        <v>23</v>
      </c>
      <c r="C517" s="8" t="str">
        <f>IF(D517="区",LEFT(L517,FIND("区",L517)),IF(D517="市",LEFT(L517,FIND("市",L517)),IF(D517="町",LEFT(L517,FIND("町",L517)),IF(D517="村",LEFT(L517,FIND("村",L517)),"エラー"))))</f>
        <v>江戸川区</v>
      </c>
      <c r="D517" s="8" t="str">
        <f>IF(AND(E517&lt;F517,E517&lt;G517,E517&lt;H517),"区",IF(AND(F517&lt;G517,F517&lt;H517),"市",IF(G517&lt;H517,"町","村")))</f>
        <v>区</v>
      </c>
      <c r="E517" s="8">
        <f>IF(COUNTIF($L517,"*区*"),FIND("区",$L517,2),100)</f>
        <v>4</v>
      </c>
      <c r="F517" s="8">
        <f>IF(COUNTIF($L517,"*市*"),FIND("市",$L517,2),100)</f>
        <v>100</v>
      </c>
      <c r="G517" s="8">
        <f>IF(COUNTIF($L517,"*町田市*"),100,IF(COUNTIF(L517,"*町*"),FIND("町",$L517),100))</f>
        <v>7</v>
      </c>
      <c r="H517" s="8">
        <f>IF(COUNTIF($L517,"*東村山*"),100,IF(COUNTIF(L517,"*武蔵村山*"),100,IF(COUNTIF(L517,"*羽村市*"),100,IF(COUNTIF(L517,"*村*"),FIND("村",$L517,2),100))))</f>
        <v>100</v>
      </c>
      <c r="I517" s="37" t="s">
        <v>2947</v>
      </c>
      <c r="J517" s="37" t="s">
        <v>2972</v>
      </c>
      <c r="K517" s="37" t="s">
        <v>474</v>
      </c>
      <c r="L517" s="37" t="s">
        <v>2973</v>
      </c>
      <c r="M517" s="37" t="s">
        <v>2974</v>
      </c>
      <c r="N517" s="37" t="s">
        <v>2975</v>
      </c>
      <c r="O517" s="34">
        <v>47208</v>
      </c>
    </row>
    <row r="518" spans="1:15" x14ac:dyDescent="0.15">
      <c r="A518" s="3">
        <f t="shared" si="8"/>
        <v>517</v>
      </c>
      <c r="B518" s="7">
        <f>VLOOKUP(C518,区市町村番号!$B$3:$C$64,2,FALSE)</f>
        <v>23</v>
      </c>
      <c r="C518" s="8" t="str">
        <f>IF(D518="区",LEFT(L518,FIND("区",L518)),IF(D518="市",LEFT(L518,FIND("市",L518)),IF(D518="町",LEFT(L518,FIND("町",L518)),IF(D518="村",LEFT(L518,FIND("村",L518)),"エラー"))))</f>
        <v>江戸川区</v>
      </c>
      <c r="D518" s="8" t="str">
        <f>IF(AND(E518&lt;F518,E518&lt;G518,E518&lt;H518),"区",IF(AND(F518&lt;G518,F518&lt;H518),"市",IF(G518&lt;H518,"町","村")))</f>
        <v>区</v>
      </c>
      <c r="E518" s="8">
        <f>IF(COUNTIF($L518,"*区*"),FIND("区",$L518,2),100)</f>
        <v>4</v>
      </c>
      <c r="F518" s="8">
        <f>IF(COUNTIF($L518,"*市*"),FIND("市",$L518,2),100)</f>
        <v>100</v>
      </c>
      <c r="G518" s="8">
        <f>IF(COUNTIF($L518,"*町田市*"),100,IF(COUNTIF(L518,"*町*"),FIND("町",$L518),100))</f>
        <v>100</v>
      </c>
      <c r="H518" s="8">
        <f>IF(COUNTIF($L518,"*東村山*"),100,IF(COUNTIF(L518,"*武蔵村山*"),100,IF(COUNTIF(L518,"*羽村市*"),100,IF(COUNTIF(L518,"*村*"),FIND("村",$L518,2),100))))</f>
        <v>100</v>
      </c>
      <c r="I518" s="37" t="s">
        <v>1187</v>
      </c>
      <c r="J518" s="37" t="s">
        <v>1675</v>
      </c>
      <c r="K518" s="37" t="s">
        <v>556</v>
      </c>
      <c r="L518" s="37" t="s">
        <v>2061</v>
      </c>
      <c r="M518" s="37" t="s">
        <v>2429</v>
      </c>
      <c r="N518" s="37" t="s">
        <v>3</v>
      </c>
      <c r="O518" s="34">
        <v>45930</v>
      </c>
    </row>
    <row r="519" spans="1:15" x14ac:dyDescent="0.15">
      <c r="A519" s="3">
        <f t="shared" si="8"/>
        <v>518</v>
      </c>
      <c r="B519" s="7">
        <f>VLOOKUP(C519,区市町村番号!$B$3:$C$64,2,FALSE)</f>
        <v>23</v>
      </c>
      <c r="C519" s="8" t="str">
        <f>IF(D519="区",LEFT(L519,FIND("区",L519)),IF(D519="市",LEFT(L519,FIND("市",L519)),IF(D519="町",LEFT(L519,FIND("町",L519)),IF(D519="村",LEFT(L519,FIND("村",L519)),"エラー"))))</f>
        <v>江戸川区</v>
      </c>
      <c r="D519" s="8" t="str">
        <f>IF(AND(E519&lt;F519,E519&lt;G519,E519&lt;H519),"区",IF(AND(F519&lt;G519,F519&lt;H519),"市",IF(G519&lt;H519,"町","村")))</f>
        <v>区</v>
      </c>
      <c r="E519" s="8">
        <f>IF(COUNTIF($L519,"*区*"),FIND("区",$L519,2),100)</f>
        <v>4</v>
      </c>
      <c r="F519" s="8">
        <f>IF(COUNTIF($L519,"*市*"),FIND("市",$L519,2),100)</f>
        <v>100</v>
      </c>
      <c r="G519" s="8">
        <f>IF(COUNTIF($L519,"*町田市*"),100,IF(COUNTIF(L519,"*町*"),FIND("町",$L519),100))</f>
        <v>100</v>
      </c>
      <c r="H519" s="8">
        <f>IF(COUNTIF($L519,"*東村山*"),100,IF(COUNTIF(L519,"*武蔵村山*"),100,IF(COUNTIF(L519,"*羽村市*"),100,IF(COUNTIF(L519,"*村*"),FIND("村",$L519,2),100))))</f>
        <v>100</v>
      </c>
      <c r="I519" s="37" t="s">
        <v>2949</v>
      </c>
      <c r="J519" s="37" t="s">
        <v>2980</v>
      </c>
      <c r="K519" s="37" t="s">
        <v>539</v>
      </c>
      <c r="L519" s="37" t="s">
        <v>2981</v>
      </c>
      <c r="M519" s="37" t="s">
        <v>2982</v>
      </c>
      <c r="N519" s="37" t="s">
        <v>348</v>
      </c>
      <c r="O519" s="34">
        <v>47269</v>
      </c>
    </row>
    <row r="520" spans="1:15" ht="27" x14ac:dyDescent="0.15">
      <c r="A520" s="3">
        <f t="shared" si="8"/>
        <v>519</v>
      </c>
      <c r="B520" s="7">
        <f>VLOOKUP(C520,区市町村番号!$B$3:$C$64,2,FALSE)</f>
        <v>23</v>
      </c>
      <c r="C520" s="8" t="str">
        <f>IF(D520="区",LEFT(L520,FIND("区",L520)),IF(D520="市",LEFT(L520,FIND("市",L520)),IF(D520="町",LEFT(L520,FIND("町",L520)),IF(D520="村",LEFT(L520,FIND("村",L520)),"エラー"))))</f>
        <v>江戸川区</v>
      </c>
      <c r="D520" s="8" t="str">
        <f>IF(AND(E520&lt;F520,E520&lt;G520,E520&lt;H520),"区",IF(AND(F520&lt;G520,F520&lt;H520),"市",IF(G520&lt;H520,"町","村")))</f>
        <v>区</v>
      </c>
      <c r="E520" s="8">
        <f>IF(COUNTIF($L520,"*区*"),FIND("区",$L520,2),100)</f>
        <v>4</v>
      </c>
      <c r="F520" s="8">
        <f>IF(COUNTIF($L520,"*市*"),FIND("市",$L520,2),100)</f>
        <v>100</v>
      </c>
      <c r="G520" s="8">
        <f>IF(COUNTIF($L520,"*町田市*"),100,IF(COUNTIF(L520,"*町*"),FIND("町",$L520),100))</f>
        <v>7</v>
      </c>
      <c r="H520" s="8">
        <f>IF(COUNTIF($L520,"*東村山*"),100,IF(COUNTIF(L520,"*武蔵村山*"),100,IF(COUNTIF(L520,"*羽村市*"),100,IF(COUNTIF(L520,"*村*"),FIND("村",$L520,2),100))))</f>
        <v>100</v>
      </c>
      <c r="I520" s="37" t="s">
        <v>739</v>
      </c>
      <c r="J520" s="37" t="s">
        <v>1684</v>
      </c>
      <c r="K520" s="37" t="s">
        <v>474</v>
      </c>
      <c r="L520" s="37" t="s">
        <v>851</v>
      </c>
      <c r="M520" s="37" t="s">
        <v>854</v>
      </c>
      <c r="N520" s="37" t="s">
        <v>2596</v>
      </c>
      <c r="O520" s="34">
        <v>45961</v>
      </c>
    </row>
    <row r="521" spans="1:15" x14ac:dyDescent="0.15">
      <c r="A521" s="3">
        <f t="shared" si="8"/>
        <v>520</v>
      </c>
      <c r="B521" s="7">
        <f>VLOOKUP(C521,区市町村番号!$B$3:$C$64,2,FALSE)</f>
        <v>23</v>
      </c>
      <c r="C521" s="8" t="str">
        <f>IF(D521="区",LEFT(L521,FIND("区",L521)),IF(D521="市",LEFT(L521,FIND("市",L521)),IF(D521="町",LEFT(L521,FIND("町",L521)),IF(D521="村",LEFT(L521,FIND("村",L521)),"エラー"))))</f>
        <v>江戸川区</v>
      </c>
      <c r="D521" s="8" t="str">
        <f>IF(AND(E521&lt;F521,E521&lt;G521,E521&lt;H521),"区",IF(AND(F521&lt;G521,F521&lt;H521),"市",IF(G521&lt;H521,"町","村")))</f>
        <v>区</v>
      </c>
      <c r="E521" s="8">
        <f>IF(COUNTIF($L521,"*区*"),FIND("区",$L521,2),100)</f>
        <v>4</v>
      </c>
      <c r="F521" s="8">
        <f>IF(COUNTIF($L521,"*市*"),FIND("市",$L521,2),100)</f>
        <v>100</v>
      </c>
      <c r="G521" s="8">
        <f>IF(COUNTIF($L521,"*町田市*"),100,IF(COUNTIF(L521,"*町*"),FIND("町",$L521),100))</f>
        <v>100</v>
      </c>
      <c r="H521" s="8">
        <f>IF(COUNTIF($L521,"*東村山*"),100,IF(COUNTIF(L521,"*武蔵村山*"),100,IF(COUNTIF(L521,"*羽村市*"),100,IF(COUNTIF(L521,"*村*"),FIND("村",$L521,2),100))))</f>
        <v>100</v>
      </c>
      <c r="I521" s="37" t="s">
        <v>910</v>
      </c>
      <c r="J521" s="37" t="s">
        <v>1499</v>
      </c>
      <c r="K521" s="37" t="s">
        <v>1826</v>
      </c>
      <c r="L521" s="37" t="s">
        <v>1891</v>
      </c>
      <c r="M521" s="37" t="s">
        <v>2243</v>
      </c>
      <c r="N521" s="37" t="s">
        <v>14</v>
      </c>
      <c r="O521" s="34">
        <v>47542</v>
      </c>
    </row>
    <row r="522" spans="1:15" x14ac:dyDescent="0.15">
      <c r="A522" s="3">
        <f t="shared" si="8"/>
        <v>521</v>
      </c>
      <c r="B522" s="7">
        <f>VLOOKUP(C522,区市町村番号!$B$3:$C$64,2,FALSE)</f>
        <v>23</v>
      </c>
      <c r="C522" s="8" t="str">
        <f>IF(D522="区",LEFT(L522,FIND("区",L522)),IF(D522="市",LEFT(L522,FIND("市",L522)),IF(D522="町",LEFT(L522,FIND("町",L522)),IF(D522="村",LEFT(L522,FIND("村",L522)),"エラー"))))</f>
        <v>江戸川区</v>
      </c>
      <c r="D522" s="8" t="str">
        <f>IF(AND(E522&lt;F522,E522&lt;G522,E522&lt;H522),"区",IF(AND(F522&lt;G522,F522&lt;H522),"市",IF(G522&lt;H522,"町","村")))</f>
        <v>区</v>
      </c>
      <c r="E522" s="8">
        <f>IF(COUNTIF($L522,"*区*"),FIND("区",$L522,2),100)</f>
        <v>4</v>
      </c>
      <c r="F522" s="8">
        <f>IF(COUNTIF($L522,"*市*"),FIND("市",$L522,2),100)</f>
        <v>100</v>
      </c>
      <c r="G522" s="8">
        <f>IF(COUNTIF($L522,"*町田市*"),100,IF(COUNTIF(L522,"*町*"),FIND("町",$L522),100))</f>
        <v>100</v>
      </c>
      <c r="H522" s="8">
        <f>IF(COUNTIF($L522,"*東村山*"),100,IF(COUNTIF(L522,"*武蔵村山*"),100,IF(COUNTIF(L522,"*羽村市*"),100,IF(COUNTIF(L522,"*村*"),FIND("村",$L522,2),100))))</f>
        <v>100</v>
      </c>
      <c r="I522" s="37" t="s">
        <v>3090</v>
      </c>
      <c r="J522" s="37" t="s">
        <v>3152</v>
      </c>
      <c r="K522" s="37" t="s">
        <v>3153</v>
      </c>
      <c r="L522" s="37" t="s">
        <v>3154</v>
      </c>
      <c r="M522" s="37" t="s">
        <v>3155</v>
      </c>
      <c r="N522" s="37" t="s">
        <v>788</v>
      </c>
      <c r="O522" s="34">
        <v>47299</v>
      </c>
    </row>
    <row r="523" spans="1:15" x14ac:dyDescent="0.15">
      <c r="A523" s="3">
        <f t="shared" si="8"/>
        <v>522</v>
      </c>
      <c r="B523" s="7">
        <f>VLOOKUP(C523,区市町村番号!$B$3:$C$64,2,FALSE)</f>
        <v>23</v>
      </c>
      <c r="C523" s="8" t="str">
        <f>IF(D523="区",LEFT(L523,FIND("区",L523)),IF(D523="市",LEFT(L523,FIND("市",L523)),IF(D523="町",LEFT(L523,FIND("町",L523)),IF(D523="村",LEFT(L523,FIND("村",L523)),"エラー"))))</f>
        <v>江戸川区</v>
      </c>
      <c r="D523" s="8" t="str">
        <f>IF(AND(E523&lt;F523,E523&lt;G523,E523&lt;H523),"区",IF(AND(F523&lt;G523,F523&lt;H523),"市",IF(G523&lt;H523,"町","村")))</f>
        <v>区</v>
      </c>
      <c r="E523" s="8">
        <f>IF(COUNTIF($L523,"*区*"),FIND("区",$L523,2),100)</f>
        <v>4</v>
      </c>
      <c r="F523" s="8">
        <f>IF(COUNTIF($L523,"*市*"),FIND("市",$L523,2),100)</f>
        <v>100</v>
      </c>
      <c r="G523" s="8">
        <f>IF(COUNTIF($L523,"*町田市*"),100,IF(COUNTIF(L523,"*町*"),FIND("町",$L523),100))</f>
        <v>100</v>
      </c>
      <c r="H523" s="8">
        <f>IF(COUNTIF($L523,"*東村山*"),100,IF(COUNTIF(L523,"*武蔵村山*"),100,IF(COUNTIF(L523,"*羽村市*"),100,IF(COUNTIF(L523,"*村*"),FIND("村",$L523,2),100))))</f>
        <v>100</v>
      </c>
      <c r="I523" s="37" t="s">
        <v>1408</v>
      </c>
      <c r="J523" s="37" t="s">
        <v>1791</v>
      </c>
      <c r="K523" s="37" t="s">
        <v>423</v>
      </c>
      <c r="L523" s="37" t="s">
        <v>2183</v>
      </c>
      <c r="M523" s="37" t="s">
        <v>2541</v>
      </c>
      <c r="N523" s="37" t="s">
        <v>37</v>
      </c>
      <c r="O523" s="34">
        <v>46173</v>
      </c>
    </row>
    <row r="524" spans="1:15" ht="27" x14ac:dyDescent="0.15">
      <c r="A524" s="3">
        <f t="shared" si="8"/>
        <v>523</v>
      </c>
      <c r="B524" s="7">
        <f>VLOOKUP(C524,区市町村番号!$B$3:$C$64,2,FALSE)</f>
        <v>23</v>
      </c>
      <c r="C524" s="8" t="str">
        <f>IF(D524="区",LEFT(L524,FIND("区",L524)),IF(D524="市",LEFT(L524,FIND("市",L524)),IF(D524="町",LEFT(L524,FIND("町",L524)),IF(D524="村",LEFT(L524,FIND("村",L524)),"エラー"))))</f>
        <v>江戸川区</v>
      </c>
      <c r="D524" s="8" t="str">
        <f>IF(AND(E524&lt;F524,E524&lt;G524,E524&lt;H524),"区",IF(AND(F524&lt;G524,F524&lt;H524),"市",IF(G524&lt;H524,"町","村")))</f>
        <v>区</v>
      </c>
      <c r="E524" s="8">
        <f>IF(COUNTIF($L524,"*区*"),FIND("区",$L524,2),100)</f>
        <v>4</v>
      </c>
      <c r="F524" s="8">
        <f>IF(COUNTIF($L524,"*市*"),FIND("市",$L524,2),100)</f>
        <v>100</v>
      </c>
      <c r="G524" s="8">
        <f>IF(COUNTIF($L524,"*町田市*"),100,IF(COUNTIF(L524,"*町*"),FIND("町",$L524),100))</f>
        <v>100</v>
      </c>
      <c r="H524" s="8">
        <f>IF(COUNTIF($L524,"*東村山*"),100,IF(COUNTIF(L524,"*武蔵村山*"),100,IF(COUNTIF(L524,"*羽村市*"),100,IF(COUNTIF(L524,"*村*"),FIND("村",$L524,2),100))))</f>
        <v>100</v>
      </c>
      <c r="I524" s="37" t="s">
        <v>2797</v>
      </c>
      <c r="J524" s="37" t="s">
        <v>2843</v>
      </c>
      <c r="K524" s="37" t="s">
        <v>2760</v>
      </c>
      <c r="L524" s="37" t="s">
        <v>2844</v>
      </c>
      <c r="M524" s="37" t="s">
        <v>2845</v>
      </c>
      <c r="N524" s="37" t="s">
        <v>2761</v>
      </c>
      <c r="O524" s="34">
        <v>47026</v>
      </c>
    </row>
    <row r="525" spans="1:15" x14ac:dyDescent="0.15">
      <c r="A525" s="3">
        <f t="shared" si="8"/>
        <v>524</v>
      </c>
      <c r="B525" s="7">
        <f>VLOOKUP(C525,区市町村番号!$B$3:$C$64,2,FALSE)</f>
        <v>23</v>
      </c>
      <c r="C525" s="8" t="str">
        <f>IF(D525="区",LEFT(L525,FIND("区",L525)),IF(D525="市",LEFT(L525,FIND("市",L525)),IF(D525="町",LEFT(L525,FIND("町",L525)),IF(D525="村",LEFT(L525,FIND("村",L525)),"エラー"))))</f>
        <v>江戸川区</v>
      </c>
      <c r="D525" s="8" t="str">
        <f>IF(AND(E525&lt;F525,E525&lt;G525,E525&lt;H525),"区",IF(AND(F525&lt;G525,F525&lt;H525),"市",IF(G525&lt;H525,"町","村")))</f>
        <v>区</v>
      </c>
      <c r="E525" s="8">
        <f>IF(COUNTIF($L525,"*区*"),FIND("区",$L525,2),100)</f>
        <v>4</v>
      </c>
      <c r="F525" s="8">
        <f>IF(COUNTIF($L525,"*市*"),FIND("市",$L525,2),100)</f>
        <v>100</v>
      </c>
      <c r="G525" s="8">
        <f>IF(COUNTIF($L525,"*町田市*"),100,IF(COUNTIF(L525,"*町*"),FIND("町",$L525),100))</f>
        <v>100</v>
      </c>
      <c r="H525" s="8">
        <f>IF(COUNTIF($L525,"*東村山*"),100,IF(COUNTIF(L525,"*武蔵村山*"),100,IF(COUNTIF(L525,"*羽村市*"),100,IF(COUNTIF(L525,"*村*"),FIND("村",$L525,2),100))))</f>
        <v>100</v>
      </c>
      <c r="I525" s="37" t="s">
        <v>1157</v>
      </c>
      <c r="J525" s="37" t="s">
        <v>1648</v>
      </c>
      <c r="K525" s="37" t="s">
        <v>403</v>
      </c>
      <c r="L525" s="37" t="s">
        <v>2035</v>
      </c>
      <c r="M525" s="37" t="s">
        <v>2403</v>
      </c>
      <c r="N525" s="37" t="s">
        <v>31</v>
      </c>
      <c r="O525" s="34">
        <v>45869</v>
      </c>
    </row>
    <row r="526" spans="1:15" x14ac:dyDescent="0.15">
      <c r="A526" s="3">
        <f t="shared" si="8"/>
        <v>525</v>
      </c>
      <c r="B526" s="7">
        <f>VLOOKUP(C526,区市町村番号!$B$3:$C$64,2,FALSE)</f>
        <v>23</v>
      </c>
      <c r="C526" s="8" t="str">
        <f>IF(D526="区",LEFT(L526,FIND("区",L526)),IF(D526="市",LEFT(L526,FIND("市",L526)),IF(D526="町",LEFT(L526,FIND("町",L526)),IF(D526="村",LEFT(L526,FIND("村",L526)),"エラー"))))</f>
        <v>江戸川区</v>
      </c>
      <c r="D526" s="8" t="str">
        <f>IF(AND(E526&lt;F526,E526&lt;G526,E526&lt;H526),"区",IF(AND(F526&lt;G526,F526&lt;H526),"市",IF(G526&lt;H526,"町","村")))</f>
        <v>区</v>
      </c>
      <c r="E526" s="8">
        <f>IF(COUNTIF($L526,"*区*"),FIND("区",$L526,2),100)</f>
        <v>4</v>
      </c>
      <c r="F526" s="8">
        <f>IF(COUNTIF($L526,"*市*"),FIND("市",$L526,2),100)</f>
        <v>100</v>
      </c>
      <c r="G526" s="8">
        <f>IF(COUNTIF($L526,"*町田市*"),100,IF(COUNTIF(L526,"*町*"),FIND("町",$L526),100))</f>
        <v>100</v>
      </c>
      <c r="H526" s="8">
        <f>IF(COUNTIF($L526,"*東村山*"),100,IF(COUNTIF(L526,"*武蔵村山*"),100,IF(COUNTIF(L526,"*羽村市*"),100,IF(COUNTIF(L526,"*村*"),FIND("村",$L526,2),100))))</f>
        <v>100</v>
      </c>
      <c r="I526" s="37" t="s">
        <v>2652</v>
      </c>
      <c r="J526" s="37" t="s">
        <v>2716</v>
      </c>
      <c r="K526" s="37" t="s">
        <v>2717</v>
      </c>
      <c r="L526" s="37" t="s">
        <v>2718</v>
      </c>
      <c r="M526" s="37" t="s">
        <v>2719</v>
      </c>
      <c r="N526" s="37" t="s">
        <v>3</v>
      </c>
      <c r="O526" s="34">
        <v>46904</v>
      </c>
    </row>
    <row r="527" spans="1:15" ht="27" x14ac:dyDescent="0.15">
      <c r="A527" s="3">
        <f t="shared" si="8"/>
        <v>526</v>
      </c>
      <c r="B527" s="7">
        <f>VLOOKUP(C527,区市町村番号!$B$3:$C$64,2,FALSE)</f>
        <v>23</v>
      </c>
      <c r="C527" s="8" t="str">
        <f>IF(D527="区",LEFT(L527,FIND("区",L527)),IF(D527="市",LEFT(L527,FIND("市",L527)),IF(D527="町",LEFT(L527,FIND("町",L527)),IF(D527="村",LEFT(L527,FIND("村",L527)),"エラー"))))</f>
        <v>江戸川区</v>
      </c>
      <c r="D527" s="8" t="str">
        <f>IF(AND(E527&lt;F527,E527&lt;G527,E527&lt;H527),"区",IF(AND(F527&lt;G527,F527&lt;H527),"市",IF(G527&lt;H527,"町","村")))</f>
        <v>区</v>
      </c>
      <c r="E527" s="8">
        <f>IF(COUNTIF($L527,"*区*"),FIND("区",$L527,2),100)</f>
        <v>4</v>
      </c>
      <c r="F527" s="8">
        <f>IF(COUNTIF($L527,"*市*"),FIND("市",$L527,2),100)</f>
        <v>100</v>
      </c>
      <c r="G527" s="8">
        <f>IF(COUNTIF($L527,"*町田市*"),100,IF(COUNTIF(L527,"*町*"),FIND("町",$L527),100))</f>
        <v>100</v>
      </c>
      <c r="H527" s="8">
        <f>IF(COUNTIF($L527,"*東村山*"),100,IF(COUNTIF(L527,"*武蔵村山*"),100,IF(COUNTIF(L527,"*羽村市*"),100,IF(COUNTIF(L527,"*村*"),FIND("村",$L527,2),100))))</f>
        <v>100</v>
      </c>
      <c r="I527" s="37" t="s">
        <v>1095</v>
      </c>
      <c r="J527" s="37" t="s">
        <v>810</v>
      </c>
      <c r="K527" s="37" t="s">
        <v>556</v>
      </c>
      <c r="L527" s="37" t="s">
        <v>811</v>
      </c>
      <c r="M527" s="37" t="s">
        <v>812</v>
      </c>
      <c r="N527" s="37" t="s">
        <v>2581</v>
      </c>
      <c r="O527" s="34">
        <v>45930</v>
      </c>
    </row>
    <row r="528" spans="1:15" x14ac:dyDescent="0.15">
      <c r="A528" s="3">
        <f t="shared" si="8"/>
        <v>527</v>
      </c>
      <c r="B528" s="7">
        <f>VLOOKUP(C528,区市町村番号!$B$3:$C$64,2,FALSE)</f>
        <v>23</v>
      </c>
      <c r="C528" s="8" t="str">
        <f>IF(D528="区",LEFT(L528,FIND("区",L528)),IF(D528="市",LEFT(L528,FIND("市",L528)),IF(D528="町",LEFT(L528,FIND("町",L528)),IF(D528="村",LEFT(L528,FIND("村",L528)),"エラー"))))</f>
        <v>江戸川区</v>
      </c>
      <c r="D528" s="8" t="str">
        <f>IF(AND(E528&lt;F528,E528&lt;G528,E528&lt;H528),"区",IF(AND(F528&lt;G528,F528&lt;H528),"市",IF(G528&lt;H528,"町","村")))</f>
        <v>区</v>
      </c>
      <c r="E528" s="8">
        <f>IF(COUNTIF($L528,"*区*"),FIND("区",$L528,2),100)</f>
        <v>4</v>
      </c>
      <c r="F528" s="8">
        <f>IF(COUNTIF($L528,"*市*"),FIND("市",$L528,2),100)</f>
        <v>100</v>
      </c>
      <c r="G528" s="8">
        <f>IF(COUNTIF($L528,"*町田市*"),100,IF(COUNTIF(L528,"*町*"),FIND("町",$L528),100))</f>
        <v>100</v>
      </c>
      <c r="H528" s="8">
        <f>IF(COUNTIF($L528,"*東村山*"),100,IF(COUNTIF(L528,"*武蔵村山*"),100,IF(COUNTIF(L528,"*羽村市*"),100,IF(COUNTIF(L528,"*村*"),FIND("村",$L528,2),100))))</f>
        <v>100</v>
      </c>
      <c r="I528" s="37" t="s">
        <v>1454</v>
      </c>
      <c r="J528" s="37" t="s">
        <v>1813</v>
      </c>
      <c r="K528" s="37" t="s">
        <v>590</v>
      </c>
      <c r="L528" s="37" t="s">
        <v>2204</v>
      </c>
      <c r="M528" s="37" t="s">
        <v>2559</v>
      </c>
      <c r="N528" s="37" t="s">
        <v>3</v>
      </c>
      <c r="O528" s="34">
        <v>46568</v>
      </c>
    </row>
    <row r="529" spans="1:15" x14ac:dyDescent="0.15">
      <c r="A529" s="3">
        <f t="shared" si="8"/>
        <v>528</v>
      </c>
      <c r="B529" s="7">
        <f>VLOOKUP(C529,区市町村番号!$B$3:$C$64,2,FALSE)</f>
        <v>23</v>
      </c>
      <c r="C529" s="8" t="str">
        <f>IF(D529="区",LEFT(L529,FIND("区",L529)),IF(D529="市",LEFT(L529,FIND("市",L529)),IF(D529="町",LEFT(L529,FIND("町",L529)),IF(D529="村",LEFT(L529,FIND("村",L529)),"エラー"))))</f>
        <v>江戸川区</v>
      </c>
      <c r="D529" s="8" t="str">
        <f>IF(AND(E529&lt;F529,E529&lt;G529,E529&lt;H529),"区",IF(AND(F529&lt;G529,F529&lt;H529),"市",IF(G529&lt;H529,"町","村")))</f>
        <v>区</v>
      </c>
      <c r="E529" s="8">
        <f>IF(COUNTIF($L529,"*区*"),FIND("区",$L529,2),100)</f>
        <v>4</v>
      </c>
      <c r="F529" s="8">
        <f>IF(COUNTIF($L529,"*市*"),FIND("市",$L529,2),100)</f>
        <v>100</v>
      </c>
      <c r="G529" s="8">
        <f>IF(COUNTIF($L529,"*町田市*"),100,IF(COUNTIF(L529,"*町*"),FIND("町",$L529),100))</f>
        <v>100</v>
      </c>
      <c r="H529" s="8">
        <f>IF(COUNTIF($L529,"*東村山*"),100,IF(COUNTIF(L529,"*武蔵村山*"),100,IF(COUNTIF(L529,"*羽村市*"),100,IF(COUNTIF(L529,"*村*"),FIND("村",$L529,2),100))))</f>
        <v>100</v>
      </c>
      <c r="I529" s="37" t="s">
        <v>1067</v>
      </c>
      <c r="J529" s="37" t="s">
        <v>236</v>
      </c>
      <c r="K529" s="37" t="s">
        <v>540</v>
      </c>
      <c r="L529" s="37" t="s">
        <v>296</v>
      </c>
      <c r="M529" s="37" t="s">
        <v>130</v>
      </c>
      <c r="N529" s="37" t="s">
        <v>360</v>
      </c>
      <c r="O529" s="34">
        <v>46446</v>
      </c>
    </row>
    <row r="530" spans="1:15" x14ac:dyDescent="0.15">
      <c r="A530" s="3">
        <f t="shared" si="8"/>
        <v>529</v>
      </c>
      <c r="B530" s="7">
        <f>VLOOKUP(C530,区市町村番号!$B$3:$C$64,2,FALSE)</f>
        <v>23</v>
      </c>
      <c r="C530" s="8" t="str">
        <f>IF(D530="区",LEFT(L530,FIND("区",L530)),IF(D530="市",LEFT(L530,FIND("市",L530)),IF(D530="町",LEFT(L530,FIND("町",L530)),IF(D530="村",LEFT(L530,FIND("村",L530)),"エラー"))))</f>
        <v>江戸川区</v>
      </c>
      <c r="D530" s="8" t="str">
        <f>IF(AND(E530&lt;F530,E530&lt;G530,E530&lt;H530),"区",IF(AND(F530&lt;G530,F530&lt;H530),"市",IF(G530&lt;H530,"町","村")))</f>
        <v>区</v>
      </c>
      <c r="E530" s="8">
        <f>IF(COUNTIF($L530,"*区*"),FIND("区",$L530,2),100)</f>
        <v>4</v>
      </c>
      <c r="F530" s="8">
        <f>IF(COUNTIF($L530,"*市*"),FIND("市",$L530,2),100)</f>
        <v>100</v>
      </c>
      <c r="G530" s="8">
        <f>IF(COUNTIF($L530,"*町田市*"),100,IF(COUNTIF(L530,"*町*"),FIND("町",$L530),100))</f>
        <v>100</v>
      </c>
      <c r="H530" s="8">
        <f>IF(COUNTIF($L530,"*東村山*"),100,IF(COUNTIF(L530,"*武蔵村山*"),100,IF(COUNTIF(L530,"*羽村市*"),100,IF(COUNTIF(L530,"*村*"),FIND("村",$L530,2),100))))</f>
        <v>100</v>
      </c>
      <c r="I530" s="37" t="s">
        <v>1188</v>
      </c>
      <c r="J530" s="37" t="s">
        <v>1676</v>
      </c>
      <c r="K530" s="37" t="s">
        <v>452</v>
      </c>
      <c r="L530" s="37" t="s">
        <v>2062</v>
      </c>
      <c r="M530" s="37" t="s">
        <v>2430</v>
      </c>
      <c r="N530" s="37" t="s">
        <v>36</v>
      </c>
      <c r="O530" s="34">
        <v>45930</v>
      </c>
    </row>
    <row r="531" spans="1:15" x14ac:dyDescent="0.15">
      <c r="A531" s="3">
        <f t="shared" si="8"/>
        <v>530</v>
      </c>
      <c r="B531" s="7">
        <f>VLOOKUP(C531,区市町村番号!$B$3:$C$64,2,FALSE)</f>
        <v>23</v>
      </c>
      <c r="C531" s="8" t="str">
        <f>IF(D531="区",LEFT(L531,FIND("区",L531)),IF(D531="市",LEFT(L531,FIND("市",L531)),IF(D531="町",LEFT(L531,FIND("町",L531)),IF(D531="村",LEFT(L531,FIND("村",L531)),"エラー"))))</f>
        <v>江戸川区</v>
      </c>
      <c r="D531" s="8" t="str">
        <f>IF(AND(E531&lt;F531,E531&lt;G531,E531&lt;H531),"区",IF(AND(F531&lt;G531,F531&lt;H531),"市",IF(G531&lt;H531,"町","村")))</f>
        <v>区</v>
      </c>
      <c r="E531" s="8">
        <f>IF(COUNTIF($L531,"*区*"),FIND("区",$L531,2),100)</f>
        <v>4</v>
      </c>
      <c r="F531" s="8">
        <f>IF(COUNTIF($L531,"*市*"),FIND("市",$L531,2),100)</f>
        <v>100</v>
      </c>
      <c r="G531" s="8">
        <f>IF(COUNTIF($L531,"*町田市*"),100,IF(COUNTIF(L531,"*町*"),FIND("町",$L531),100))</f>
        <v>100</v>
      </c>
      <c r="H531" s="8">
        <f>IF(COUNTIF($L531,"*東村山*"),100,IF(COUNTIF(L531,"*武蔵村山*"),100,IF(COUNTIF(L531,"*羽村市*"),100,IF(COUNTIF(L531,"*村*"),FIND("村",$L531,2),100))))</f>
        <v>100</v>
      </c>
      <c r="I531" s="37" t="s">
        <v>1189</v>
      </c>
      <c r="J531" s="37" t="s">
        <v>1676</v>
      </c>
      <c r="K531" s="37" t="s">
        <v>452</v>
      </c>
      <c r="L531" s="37" t="s">
        <v>2062</v>
      </c>
      <c r="M531" s="37" t="s">
        <v>2430</v>
      </c>
      <c r="N531" s="37" t="s">
        <v>2</v>
      </c>
      <c r="O531" s="34">
        <v>45930</v>
      </c>
    </row>
    <row r="532" spans="1:15" x14ac:dyDescent="0.15">
      <c r="A532" s="3">
        <f t="shared" si="8"/>
        <v>531</v>
      </c>
      <c r="B532" s="7">
        <f>VLOOKUP(C532,区市町村番号!$B$3:$C$64,2,FALSE)</f>
        <v>23</v>
      </c>
      <c r="C532" s="8" t="str">
        <f>IF(D532="区",LEFT(L532,FIND("区",L532)),IF(D532="市",LEFT(L532,FIND("市",L532)),IF(D532="町",LEFT(L532,FIND("町",L532)),IF(D532="村",LEFT(L532,FIND("村",L532)),"エラー"))))</f>
        <v>江戸川区</v>
      </c>
      <c r="D532" s="8" t="str">
        <f>IF(AND(E532&lt;F532,E532&lt;G532,E532&lt;H532),"区",IF(AND(F532&lt;G532,F532&lt;H532),"市",IF(G532&lt;H532,"町","村")))</f>
        <v>区</v>
      </c>
      <c r="E532" s="8">
        <f>IF(COUNTIF($L532,"*区*"),FIND("区",$L532,2),100)</f>
        <v>4</v>
      </c>
      <c r="F532" s="8">
        <f>IF(COUNTIF($L532,"*市*"),FIND("市",$L532,2),100)</f>
        <v>100</v>
      </c>
      <c r="G532" s="8">
        <f>IF(COUNTIF($L532,"*町田市*"),100,IF(COUNTIF(L532,"*町*"),FIND("町",$L532),100))</f>
        <v>100</v>
      </c>
      <c r="H532" s="8">
        <f>IF(COUNTIF($L532,"*東村山*"),100,IF(COUNTIF(L532,"*武蔵村山*"),100,IF(COUNTIF(L532,"*羽村市*"),100,IF(COUNTIF(L532,"*村*"),FIND("村",$L532,2),100))))</f>
        <v>100</v>
      </c>
      <c r="I532" s="37" t="s">
        <v>1120</v>
      </c>
      <c r="J532" s="37" t="s">
        <v>1620</v>
      </c>
      <c r="K532" s="37" t="s">
        <v>519</v>
      </c>
      <c r="L532" s="37" t="s">
        <v>2009</v>
      </c>
      <c r="M532" s="37" t="s">
        <v>2373</v>
      </c>
      <c r="N532" s="37" t="s">
        <v>17</v>
      </c>
      <c r="O532" s="34">
        <v>47664</v>
      </c>
    </row>
    <row r="533" spans="1:15" x14ac:dyDescent="0.15">
      <c r="A533" s="3">
        <f t="shared" si="8"/>
        <v>532</v>
      </c>
      <c r="B533" s="7">
        <f>VLOOKUP(C533,区市町村番号!$B$3:$C$64,2,FALSE)</f>
        <v>24</v>
      </c>
      <c r="C533" s="8" t="str">
        <f>IF(D533="区",LEFT(L533,FIND("区",L533)),IF(D533="市",LEFT(L533,FIND("市",L533)),IF(D533="町",LEFT(L533,FIND("町",L533)),IF(D533="村",LEFT(L533,FIND("村",L533)),"エラー"))))</f>
        <v>八王子市</v>
      </c>
      <c r="D533" s="8" t="str">
        <f>IF(AND(E533&lt;F533,E533&lt;G533,E533&lt;H533),"区",IF(AND(F533&lt;G533,F533&lt;H533),"市",IF(G533&lt;H533,"町","村")))</f>
        <v>市</v>
      </c>
      <c r="E533" s="8">
        <f>IF(COUNTIF($L533,"*区*"),FIND("区",$L533,2),100)</f>
        <v>100</v>
      </c>
      <c r="F533" s="8">
        <f>IF(COUNTIF($L533,"*市*"),FIND("市",$L533,2),100)</f>
        <v>4</v>
      </c>
      <c r="G533" s="8">
        <f>IF(COUNTIF($L533,"*町田市*"),100,IF(COUNTIF(L533,"*町*"),FIND("町",$L533),100))</f>
        <v>6</v>
      </c>
      <c r="H533" s="8">
        <f>IF(COUNTIF($L533,"*東村山*"),100,IF(COUNTIF(L533,"*武蔵村山*"),100,IF(COUNTIF(L533,"*羽村市*"),100,IF(COUNTIF(L533,"*村*"),FIND("村",$L533,2),100))))</f>
        <v>100</v>
      </c>
      <c r="I533" s="37" t="s">
        <v>1227</v>
      </c>
      <c r="J533" s="37" t="s">
        <v>1698</v>
      </c>
      <c r="K533" s="37" t="s">
        <v>1849</v>
      </c>
      <c r="L533" s="37" t="s">
        <v>2085</v>
      </c>
      <c r="M533" s="37" t="s">
        <v>2452</v>
      </c>
      <c r="N533" s="37" t="s">
        <v>10</v>
      </c>
      <c r="O533" s="34">
        <v>46142</v>
      </c>
    </row>
    <row r="534" spans="1:15" x14ac:dyDescent="0.15">
      <c r="A534" s="3">
        <f t="shared" si="8"/>
        <v>533</v>
      </c>
      <c r="B534" s="7">
        <f>VLOOKUP(C534,区市町村番号!$B$3:$C$64,2,FALSE)</f>
        <v>24</v>
      </c>
      <c r="C534" s="8" t="str">
        <f>IF(D534="区",LEFT(L534,FIND("区",L534)),IF(D534="市",LEFT(L534,FIND("市",L534)),IF(D534="町",LEFT(L534,FIND("町",L534)),IF(D534="村",LEFT(L534,FIND("村",L534)),"エラー"))))</f>
        <v>八王子市</v>
      </c>
      <c r="D534" s="8" t="str">
        <f>IF(AND(E534&lt;F534,E534&lt;G534,E534&lt;H534),"区",IF(AND(F534&lt;G534,F534&lt;H534),"市",IF(G534&lt;H534,"町","村")))</f>
        <v>市</v>
      </c>
      <c r="E534" s="8">
        <f>IF(COUNTIF($L534,"*区*"),FIND("区",$L534,2),100)</f>
        <v>100</v>
      </c>
      <c r="F534" s="8">
        <f>IF(COUNTIF($L534,"*市*"),FIND("市",$L534,2),100)</f>
        <v>4</v>
      </c>
      <c r="G534" s="8">
        <f>IF(COUNTIF($L534,"*町田市*"),100,IF(COUNTIF(L534,"*町*"),FIND("町",$L534),100))</f>
        <v>7</v>
      </c>
      <c r="H534" s="8">
        <f>IF(COUNTIF($L534,"*東村山*"),100,IF(COUNTIF(L534,"*武蔵村山*"),100,IF(COUNTIF(L534,"*羽村市*"),100,IF(COUNTIF(L534,"*村*"),FIND("村",$L534,2),100))))</f>
        <v>100</v>
      </c>
      <c r="I534" s="36" t="s">
        <v>1275</v>
      </c>
      <c r="J534" s="36" t="s">
        <v>1725</v>
      </c>
      <c r="K534" s="36" t="s">
        <v>1852</v>
      </c>
      <c r="L534" s="36" t="s">
        <v>2112</v>
      </c>
      <c r="M534" s="36" t="s">
        <v>2478</v>
      </c>
      <c r="N534" s="36" t="s">
        <v>3</v>
      </c>
      <c r="O534" s="34">
        <v>46446</v>
      </c>
    </row>
    <row r="535" spans="1:15" x14ac:dyDescent="0.15">
      <c r="A535" s="3">
        <f t="shared" si="8"/>
        <v>534</v>
      </c>
      <c r="B535" s="7">
        <f>VLOOKUP(C535,区市町村番号!$B$3:$C$64,2,FALSE)</f>
        <v>24</v>
      </c>
      <c r="C535" s="8" t="str">
        <f>IF(D535="区",LEFT(L535,FIND("区",L535)),IF(D535="市",LEFT(L535,FIND("市",L535)),IF(D535="町",LEFT(L535,FIND("町",L535)),IF(D535="村",LEFT(L535,FIND("村",L535)),"エラー"))))</f>
        <v>八王子市</v>
      </c>
      <c r="D535" s="8" t="str">
        <f>IF(AND(E535&lt;F535,E535&lt;G535,E535&lt;H535),"区",IF(AND(F535&lt;G535,F535&lt;H535),"市",IF(G535&lt;H535,"町","村")))</f>
        <v>市</v>
      </c>
      <c r="E535" s="8">
        <f>IF(COUNTIF($L535,"*区*"),FIND("区",$L535,2),100)</f>
        <v>100</v>
      </c>
      <c r="F535" s="8">
        <f>IF(COUNTIF($L535,"*市*"),FIND("市",$L535,2),100)</f>
        <v>4</v>
      </c>
      <c r="G535" s="8">
        <f>IF(COUNTIF($L535,"*町田市*"),100,IF(COUNTIF(L535,"*町*"),FIND("町",$L535),100))</f>
        <v>8</v>
      </c>
      <c r="H535" s="8">
        <f>IF(COUNTIF($L535,"*東村山*"),100,IF(COUNTIF(L535,"*武蔵村山*"),100,IF(COUNTIF(L535,"*羽村市*"),100,IF(COUNTIF(L535,"*村*"),FIND("村",$L535,2),100))))</f>
        <v>100</v>
      </c>
      <c r="I535" s="37" t="s">
        <v>1363</v>
      </c>
      <c r="J535" s="37" t="s">
        <v>1758</v>
      </c>
      <c r="K535" s="37" t="s">
        <v>742</v>
      </c>
      <c r="L535" s="37" t="s">
        <v>718</v>
      </c>
      <c r="M535" s="37" t="s">
        <v>724</v>
      </c>
      <c r="N535" s="37" t="s">
        <v>3</v>
      </c>
      <c r="O535" s="34">
        <v>47573</v>
      </c>
    </row>
    <row r="536" spans="1:15" x14ac:dyDescent="0.15">
      <c r="A536" s="3">
        <f t="shared" si="8"/>
        <v>535</v>
      </c>
      <c r="B536" s="7">
        <f>VLOOKUP(C536,区市町村番号!$B$3:$C$64,2,FALSE)</f>
        <v>24</v>
      </c>
      <c r="C536" s="8" t="str">
        <f>IF(D536="区",LEFT(L536,FIND("区",L536)),IF(D536="市",LEFT(L536,FIND("市",L536)),IF(D536="町",LEFT(L536,FIND("町",L536)),IF(D536="村",LEFT(L536,FIND("村",L536)),"エラー"))))</f>
        <v>八王子市</v>
      </c>
      <c r="D536" s="8" t="str">
        <f>IF(AND(E536&lt;F536,E536&lt;G536,E536&lt;H536),"区",IF(AND(F536&lt;G536,F536&lt;H536),"市",IF(G536&lt;H536,"町","村")))</f>
        <v>市</v>
      </c>
      <c r="E536" s="8">
        <f>IF(COUNTIF($L536,"*区*"),FIND("区",$L536,2),100)</f>
        <v>100</v>
      </c>
      <c r="F536" s="8">
        <f>IF(COUNTIF($L536,"*市*"),FIND("市",$L536,2),100)</f>
        <v>4</v>
      </c>
      <c r="G536" s="8">
        <f>IF(COUNTIF($L536,"*町田市*"),100,IF(COUNTIF(L536,"*町*"),FIND("町",$L536),100))</f>
        <v>8</v>
      </c>
      <c r="H536" s="8">
        <f>IF(COUNTIF($L536,"*東村山*"),100,IF(COUNTIF(L536,"*武蔵村山*"),100,IF(COUNTIF(L536,"*羽村市*"),100,IF(COUNTIF(L536,"*村*"),FIND("村",$L536,2),100))))</f>
        <v>100</v>
      </c>
      <c r="I536" s="37" t="s">
        <v>3288</v>
      </c>
      <c r="J536" s="37" t="s">
        <v>1758</v>
      </c>
      <c r="K536" s="37" t="s">
        <v>742</v>
      </c>
      <c r="L536" s="37" t="s">
        <v>718</v>
      </c>
      <c r="M536" s="37" t="s">
        <v>724</v>
      </c>
      <c r="N536" s="37" t="s">
        <v>3</v>
      </c>
      <c r="O536" s="34">
        <v>47573</v>
      </c>
    </row>
    <row r="537" spans="1:15" x14ac:dyDescent="0.15">
      <c r="A537" s="3">
        <f t="shared" si="8"/>
        <v>536</v>
      </c>
      <c r="B537" s="7">
        <f>VLOOKUP(C537,区市町村番号!$B$3:$C$64,2,FALSE)</f>
        <v>24</v>
      </c>
      <c r="C537" s="8" t="str">
        <f>IF(D537="区",LEFT(L537,FIND("区",L537)),IF(D537="市",LEFT(L537,FIND("市",L537)),IF(D537="町",LEFT(L537,FIND("町",L537)),IF(D537="村",LEFT(L537,FIND("村",L537)),"エラー"))))</f>
        <v>八王子市</v>
      </c>
      <c r="D537" s="8" t="str">
        <f>IF(AND(E537&lt;F537,E537&lt;G537,E537&lt;H537),"区",IF(AND(F537&lt;G537,F537&lt;H537),"市",IF(G537&lt;H537,"町","村")))</f>
        <v>市</v>
      </c>
      <c r="E537" s="8">
        <f>IF(COUNTIF($L537,"*区*"),FIND("区",$L537,2),100)</f>
        <v>100</v>
      </c>
      <c r="F537" s="8">
        <f>IF(COUNTIF($L537,"*市*"),FIND("市",$L537,2),100)</f>
        <v>4</v>
      </c>
      <c r="G537" s="8">
        <f>IF(COUNTIF($L537,"*町田市*"),100,IF(COUNTIF(L537,"*町*"),FIND("町",$L537),100))</f>
        <v>8</v>
      </c>
      <c r="H537" s="8">
        <f>IF(COUNTIF($L537,"*東村山*"),100,IF(COUNTIF(L537,"*武蔵村山*"),100,IF(COUNTIF(L537,"*羽村市*"),100,IF(COUNTIF(L537,"*村*"),FIND("村",$L537,2),100))))</f>
        <v>100</v>
      </c>
      <c r="I537" s="37" t="s">
        <v>1043</v>
      </c>
      <c r="J537" s="37" t="s">
        <v>1758</v>
      </c>
      <c r="K537" s="37" t="s">
        <v>742</v>
      </c>
      <c r="L537" s="37" t="s">
        <v>718</v>
      </c>
      <c r="M537" s="37" t="s">
        <v>724</v>
      </c>
      <c r="N537" s="37" t="s">
        <v>3</v>
      </c>
      <c r="O537" s="34">
        <v>47603</v>
      </c>
    </row>
    <row r="538" spans="1:15" x14ac:dyDescent="0.15">
      <c r="A538" s="3">
        <f t="shared" si="8"/>
        <v>537</v>
      </c>
      <c r="B538" s="7">
        <f>VLOOKUP(C538,区市町村番号!$B$3:$C$64,2,FALSE)</f>
        <v>24</v>
      </c>
      <c r="C538" s="8" t="str">
        <f>IF(D538="区",LEFT(L538,FIND("区",L538)),IF(D538="市",LEFT(L538,FIND("市",L538)),IF(D538="町",LEFT(L538,FIND("町",L538)),IF(D538="村",LEFT(L538,FIND("村",L538)),"エラー"))))</f>
        <v>八王子市</v>
      </c>
      <c r="D538" s="8" t="str">
        <f>IF(AND(E538&lt;F538,E538&lt;G538,E538&lt;H538),"区",IF(AND(F538&lt;G538,F538&lt;H538),"市",IF(G538&lt;H538,"町","村")))</f>
        <v>市</v>
      </c>
      <c r="E538" s="8">
        <f>IF(COUNTIF($L538,"*区*"),FIND("区",$L538,2),100)</f>
        <v>100</v>
      </c>
      <c r="F538" s="8">
        <f>IF(COUNTIF($L538,"*市*"),FIND("市",$L538,2),100)</f>
        <v>4</v>
      </c>
      <c r="G538" s="8">
        <f>IF(COUNTIF($L538,"*町田市*"),100,IF(COUNTIF(L538,"*町*"),FIND("町",$L538),100))</f>
        <v>8</v>
      </c>
      <c r="H538" s="8">
        <f>IF(COUNTIF($L538,"*東村山*"),100,IF(COUNTIF(L538,"*武蔵村山*"),100,IF(COUNTIF(L538,"*羽村市*"),100,IF(COUNTIF(L538,"*村*"),FIND("村",$L538,2),100))))</f>
        <v>100</v>
      </c>
      <c r="I538" s="37" t="s">
        <v>1045</v>
      </c>
      <c r="J538" s="37" t="s">
        <v>1758</v>
      </c>
      <c r="K538" s="37" t="s">
        <v>742</v>
      </c>
      <c r="L538" s="37" t="s">
        <v>718</v>
      </c>
      <c r="M538" s="37" t="s">
        <v>724</v>
      </c>
      <c r="N538" s="37" t="s">
        <v>3</v>
      </c>
      <c r="O538" s="34">
        <v>47603</v>
      </c>
    </row>
    <row r="539" spans="1:15" x14ac:dyDescent="0.15">
      <c r="A539" s="3">
        <f t="shared" si="8"/>
        <v>538</v>
      </c>
      <c r="B539" s="7">
        <f>VLOOKUP(C539,区市町村番号!$B$3:$C$64,2,FALSE)</f>
        <v>24</v>
      </c>
      <c r="C539" s="8" t="str">
        <f>IF(D539="区",LEFT(L539,FIND("区",L539)),IF(D539="市",LEFT(L539,FIND("市",L539)),IF(D539="町",LEFT(L539,FIND("町",L539)),IF(D539="村",LEFT(L539,FIND("村",L539)),"エラー"))))</f>
        <v>八王子市</v>
      </c>
      <c r="D539" s="8" t="str">
        <f>IF(AND(E539&lt;F539,E539&lt;G539,E539&lt;H539),"区",IF(AND(F539&lt;G539,F539&lt;H539),"市",IF(G539&lt;H539,"町","村")))</f>
        <v>市</v>
      </c>
      <c r="E539" s="8">
        <f>IF(COUNTIF($L539,"*区*"),FIND("区",$L539,2),100)</f>
        <v>100</v>
      </c>
      <c r="F539" s="8">
        <f>IF(COUNTIF($L539,"*市*"),FIND("市",$L539,2),100)</f>
        <v>4</v>
      </c>
      <c r="G539" s="8">
        <f>IF(COUNTIF($L539,"*町田市*"),100,IF(COUNTIF(L539,"*町*"),FIND("町",$L539),100))</f>
        <v>8</v>
      </c>
      <c r="H539" s="8">
        <f>IF(COUNTIF($L539,"*東村山*"),100,IF(COUNTIF(L539,"*武蔵村山*"),100,IF(COUNTIF(L539,"*羽村市*"),100,IF(COUNTIF(L539,"*村*"),FIND("村",$L539,2),100))))</f>
        <v>100</v>
      </c>
      <c r="I539" s="37" t="s">
        <v>1047</v>
      </c>
      <c r="J539" s="37" t="s">
        <v>1758</v>
      </c>
      <c r="K539" s="37" t="s">
        <v>742</v>
      </c>
      <c r="L539" s="37" t="s">
        <v>718</v>
      </c>
      <c r="M539" s="37" t="s">
        <v>724</v>
      </c>
      <c r="N539" s="37" t="s">
        <v>3</v>
      </c>
      <c r="O539" s="34">
        <v>47603</v>
      </c>
    </row>
    <row r="540" spans="1:15" x14ac:dyDescent="0.15">
      <c r="A540" s="3">
        <f t="shared" si="8"/>
        <v>539</v>
      </c>
      <c r="B540" s="7">
        <f>VLOOKUP(C540,区市町村番号!$B$3:$C$64,2,FALSE)</f>
        <v>24</v>
      </c>
      <c r="C540" s="8" t="str">
        <f>IF(D540="区",LEFT(L540,FIND("区",L540)),IF(D540="市",LEFT(L540,FIND("市",L540)),IF(D540="町",LEFT(L540,FIND("町",L540)),IF(D540="村",LEFT(L540,FIND("村",L540)),"エラー"))))</f>
        <v>八王子市</v>
      </c>
      <c r="D540" s="8" t="str">
        <f>IF(AND(E540&lt;F540,E540&lt;G540,E540&lt;H540),"区",IF(AND(F540&lt;G540,F540&lt;H540),"市",IF(G540&lt;H540,"町","村")))</f>
        <v>市</v>
      </c>
      <c r="E540" s="8">
        <f>IF(COUNTIF($L540,"*区*"),FIND("区",$L540,2),100)</f>
        <v>100</v>
      </c>
      <c r="F540" s="8">
        <f>IF(COUNTIF($L540,"*市*"),FIND("市",$L540,2),100)</f>
        <v>4</v>
      </c>
      <c r="G540" s="8">
        <f>IF(COUNTIF($L540,"*町田市*"),100,IF(COUNTIF(L540,"*町*"),FIND("町",$L540),100))</f>
        <v>8</v>
      </c>
      <c r="H540" s="8">
        <f>IF(COUNTIF($L540,"*東村山*"),100,IF(COUNTIF(L540,"*武蔵村山*"),100,IF(COUNTIF(L540,"*羽村市*"),100,IF(COUNTIF(L540,"*村*"),FIND("村",$L540,2),100))))</f>
        <v>100</v>
      </c>
      <c r="I540" s="37" t="s">
        <v>1046</v>
      </c>
      <c r="J540" s="37" t="s">
        <v>1758</v>
      </c>
      <c r="K540" s="37" t="s">
        <v>742</v>
      </c>
      <c r="L540" s="37" t="s">
        <v>718</v>
      </c>
      <c r="M540" s="37" t="s">
        <v>724</v>
      </c>
      <c r="N540" s="37" t="s">
        <v>3</v>
      </c>
      <c r="O540" s="34">
        <v>47603</v>
      </c>
    </row>
    <row r="541" spans="1:15" x14ac:dyDescent="0.15">
      <c r="A541" s="3">
        <f t="shared" si="8"/>
        <v>540</v>
      </c>
      <c r="B541" s="7">
        <f>VLOOKUP(C541,区市町村番号!$B$3:$C$64,2,FALSE)</f>
        <v>24</v>
      </c>
      <c r="C541" s="8" t="str">
        <f>IF(D541="区",LEFT(L541,FIND("区",L541)),IF(D541="市",LEFT(L541,FIND("市",L541)),IF(D541="町",LEFT(L541,FIND("町",L541)),IF(D541="村",LEFT(L541,FIND("村",L541)),"エラー"))))</f>
        <v>八王子市</v>
      </c>
      <c r="D541" s="8" t="str">
        <f>IF(AND(E541&lt;F541,E541&lt;G541,E541&lt;H541),"区",IF(AND(F541&lt;G541,F541&lt;H541),"市",IF(G541&lt;H541,"町","村")))</f>
        <v>市</v>
      </c>
      <c r="E541" s="8">
        <f>IF(COUNTIF($L541,"*区*"),FIND("区",$L541,2),100)</f>
        <v>100</v>
      </c>
      <c r="F541" s="8">
        <f>IF(COUNTIF($L541,"*市*"),FIND("市",$L541,2),100)</f>
        <v>4</v>
      </c>
      <c r="G541" s="8">
        <f>IF(COUNTIF($L541,"*町田市*"),100,IF(COUNTIF(L541,"*町*"),FIND("町",$L541),100))</f>
        <v>8</v>
      </c>
      <c r="H541" s="8">
        <f>IF(COUNTIF($L541,"*東村山*"),100,IF(COUNTIF(L541,"*武蔵村山*"),100,IF(COUNTIF(L541,"*羽村市*"),100,IF(COUNTIF(L541,"*村*"),FIND("村",$L541,2),100))))</f>
        <v>100</v>
      </c>
      <c r="I541" s="36" t="s">
        <v>1044</v>
      </c>
      <c r="J541" s="36" t="s">
        <v>1758</v>
      </c>
      <c r="K541" s="36" t="s">
        <v>742</v>
      </c>
      <c r="L541" s="36" t="s">
        <v>718</v>
      </c>
      <c r="M541" s="36" t="s">
        <v>724</v>
      </c>
      <c r="N541" s="36" t="s">
        <v>3</v>
      </c>
      <c r="O541" s="34">
        <v>47603</v>
      </c>
    </row>
    <row r="542" spans="1:15" x14ac:dyDescent="0.15">
      <c r="A542" s="3">
        <f t="shared" si="8"/>
        <v>541</v>
      </c>
      <c r="B542" s="7">
        <f>VLOOKUP(C542,区市町村番号!$B$3:$C$64,2,FALSE)</f>
        <v>24</v>
      </c>
      <c r="C542" s="8" t="str">
        <f>IF(D542="区",LEFT(L542,FIND("区",L542)),IF(D542="市",LEFT(L542,FIND("市",L542)),IF(D542="町",LEFT(L542,FIND("町",L542)),IF(D542="村",LEFT(L542,FIND("村",L542)),"エラー"))))</f>
        <v>八王子市</v>
      </c>
      <c r="D542" s="8" t="str">
        <f>IF(AND(E542&lt;F542,E542&lt;G542,E542&lt;H542),"区",IF(AND(F542&lt;G542,F542&lt;H542),"市",IF(G542&lt;H542,"町","村")))</f>
        <v>市</v>
      </c>
      <c r="E542" s="8">
        <f>IF(COUNTIF($L542,"*区*"),FIND("区",$L542,2),100)</f>
        <v>100</v>
      </c>
      <c r="F542" s="8">
        <f>IF(COUNTIF($L542,"*市*"),FIND("市",$L542,2),100)</f>
        <v>4</v>
      </c>
      <c r="G542" s="8">
        <f>IF(COUNTIF($L542,"*町田市*"),100,IF(COUNTIF(L542,"*町*"),FIND("町",$L542),100))</f>
        <v>6</v>
      </c>
      <c r="H542" s="8">
        <f>IF(COUNTIF($L542,"*東村山*"),100,IF(COUNTIF(L542,"*武蔵村山*"),100,IF(COUNTIF(L542,"*羽村市*"),100,IF(COUNTIF(L542,"*村*"),FIND("村",$L542,2),100))))</f>
        <v>100</v>
      </c>
      <c r="I542" s="37" t="s">
        <v>1381</v>
      </c>
      <c r="J542" s="37" t="s">
        <v>1780</v>
      </c>
      <c r="K542" s="37" t="s">
        <v>658</v>
      </c>
      <c r="L542" s="37" t="s">
        <v>2170</v>
      </c>
      <c r="M542" s="37" t="s">
        <v>2531</v>
      </c>
      <c r="N542" s="37" t="s">
        <v>3</v>
      </c>
      <c r="O542" s="34">
        <v>45991</v>
      </c>
    </row>
    <row r="543" spans="1:15" x14ac:dyDescent="0.15">
      <c r="A543" s="3">
        <f t="shared" si="8"/>
        <v>542</v>
      </c>
      <c r="B543" s="7">
        <f>VLOOKUP(C543,区市町村番号!$B$3:$C$64,2,FALSE)</f>
        <v>24</v>
      </c>
      <c r="C543" s="8" t="str">
        <f>IF(D543="区",LEFT(L543,FIND("区",L543)),IF(D543="市",LEFT(L543,FIND("市",L543)),IF(D543="町",LEFT(L543,FIND("町",L543)),IF(D543="村",LEFT(L543,FIND("村",L543)),"エラー"))))</f>
        <v>八王子市</v>
      </c>
      <c r="D543" s="8" t="str">
        <f>IF(AND(E543&lt;F543,E543&lt;G543,E543&lt;H543),"区",IF(AND(F543&lt;G543,F543&lt;H543),"市",IF(G543&lt;H543,"町","村")))</f>
        <v>市</v>
      </c>
      <c r="E543" s="8">
        <f>IF(COUNTIF($L543,"*区*"),FIND("区",$L543,2),100)</f>
        <v>100</v>
      </c>
      <c r="F543" s="8">
        <f>IF(COUNTIF($L543,"*市*"),FIND("市",$L543,2),100)</f>
        <v>4</v>
      </c>
      <c r="G543" s="8">
        <f>IF(COUNTIF($L543,"*町田市*"),100,IF(COUNTIF(L543,"*町*"),FIND("町",$L543),100))</f>
        <v>6</v>
      </c>
      <c r="H543" s="8">
        <f>IF(COUNTIF($L543,"*東村山*"),100,IF(COUNTIF(L543,"*武蔵村山*"),100,IF(COUNTIF(L543,"*羽村市*"),100,IF(COUNTIF(L543,"*村*"),FIND("村",$L543,2),100))))</f>
        <v>100</v>
      </c>
      <c r="I543" s="37" t="s">
        <v>2874</v>
      </c>
      <c r="J543" s="37" t="s">
        <v>1536</v>
      </c>
      <c r="K543" s="37" t="s">
        <v>545</v>
      </c>
      <c r="L543" s="37" t="s">
        <v>1929</v>
      </c>
      <c r="M543" s="37" t="s">
        <v>2285</v>
      </c>
      <c r="N543" s="37" t="s">
        <v>2883</v>
      </c>
      <c r="O543" s="34">
        <v>47149</v>
      </c>
    </row>
    <row r="544" spans="1:15" x14ac:dyDescent="0.15">
      <c r="A544" s="3">
        <f t="shared" si="8"/>
        <v>543</v>
      </c>
      <c r="B544" s="7">
        <f>VLOOKUP(C544,区市町村番号!$B$3:$C$64,2,FALSE)</f>
        <v>24</v>
      </c>
      <c r="C544" s="8" t="str">
        <f>IF(D544="区",LEFT(L544,FIND("区",L544)),IF(D544="市",LEFT(L544,FIND("市",L544)),IF(D544="町",LEFT(L544,FIND("町",L544)),IF(D544="村",LEFT(L544,FIND("村",L544)),"エラー"))))</f>
        <v>八王子市</v>
      </c>
      <c r="D544" s="8" t="str">
        <f>IF(AND(E544&lt;F544,E544&lt;G544,E544&lt;H544),"区",IF(AND(F544&lt;G544,F544&lt;H544),"市",IF(G544&lt;H544,"町","村")))</f>
        <v>市</v>
      </c>
      <c r="E544" s="8">
        <f>IF(COUNTIF($L544,"*区*"),FIND("区",$L544,2),100)</f>
        <v>100</v>
      </c>
      <c r="F544" s="8">
        <f>IF(COUNTIF($L544,"*市*"),FIND("市",$L544,2),100)</f>
        <v>4</v>
      </c>
      <c r="G544" s="8">
        <f>IF(COUNTIF($L544,"*町田市*"),100,IF(COUNTIF(L544,"*町*"),FIND("町",$L544),100))</f>
        <v>6</v>
      </c>
      <c r="H544" s="8">
        <f>IF(COUNTIF($L544,"*東村山*"),100,IF(COUNTIF(L544,"*武蔵村山*"),100,IF(COUNTIF(L544,"*羽村市*"),100,IF(COUNTIF(L544,"*村*"),FIND("村",$L544,2),100))))</f>
        <v>100</v>
      </c>
      <c r="I544" s="37" t="s">
        <v>2805</v>
      </c>
      <c r="J544" s="37" t="s">
        <v>1536</v>
      </c>
      <c r="K544" s="37" t="s">
        <v>545</v>
      </c>
      <c r="L544" s="37" t="s">
        <v>1929</v>
      </c>
      <c r="M544" s="37" t="s">
        <v>2285</v>
      </c>
      <c r="N544" s="37" t="s">
        <v>3</v>
      </c>
      <c r="O544" s="34">
        <v>47118</v>
      </c>
    </row>
    <row r="545" spans="1:15" x14ac:dyDescent="0.15">
      <c r="A545" s="3">
        <f t="shared" si="8"/>
        <v>544</v>
      </c>
      <c r="B545" s="7">
        <f>VLOOKUP(C545,区市町村番号!$B$3:$C$64,2,FALSE)</f>
        <v>24</v>
      </c>
      <c r="C545" s="8" t="str">
        <f>IF(D545="区",LEFT(L545,FIND("区",L545)),IF(D545="市",LEFT(L545,FIND("市",L545)),IF(D545="町",LEFT(L545,FIND("町",L545)),IF(D545="村",LEFT(L545,FIND("村",L545)),"エラー"))))</f>
        <v>八王子市</v>
      </c>
      <c r="D545" s="8" t="str">
        <f>IF(AND(E545&lt;F545,E545&lt;G545,E545&lt;H545),"区",IF(AND(F545&lt;G545,F545&lt;H545),"市",IF(G545&lt;H545,"町","村")))</f>
        <v>市</v>
      </c>
      <c r="E545" s="8">
        <f>IF(COUNTIF($L545,"*区*"),FIND("区",$L545,2),100)</f>
        <v>100</v>
      </c>
      <c r="F545" s="8">
        <f>IF(COUNTIF($L545,"*市*"),FIND("市",$L545,2),100)</f>
        <v>4</v>
      </c>
      <c r="G545" s="8">
        <f>IF(COUNTIF($L545,"*町田市*"),100,IF(COUNTIF(L545,"*町*"),FIND("町",$L545),100))</f>
        <v>7</v>
      </c>
      <c r="H545" s="8">
        <f>IF(COUNTIF($L545,"*東村山*"),100,IF(COUNTIF(L545,"*武蔵村山*"),100,IF(COUNTIF(L545,"*羽村市*"),100,IF(COUNTIF(L545,"*村*"),FIND("村",$L545,2),100))))</f>
        <v>100</v>
      </c>
      <c r="I545" s="37" t="s">
        <v>698</v>
      </c>
      <c r="J545" s="37" t="s">
        <v>1533</v>
      </c>
      <c r="K545" s="37" t="s">
        <v>1833</v>
      </c>
      <c r="L545" s="37" t="s">
        <v>1925</v>
      </c>
      <c r="M545" s="37" t="s">
        <v>2281</v>
      </c>
      <c r="N545" s="37" t="s">
        <v>14</v>
      </c>
      <c r="O545" s="34">
        <v>45900</v>
      </c>
    </row>
    <row r="546" spans="1:15" x14ac:dyDescent="0.15">
      <c r="A546" s="3">
        <f t="shared" si="8"/>
        <v>545</v>
      </c>
      <c r="B546" s="7">
        <f>VLOOKUP(C546,区市町村番号!$B$3:$C$64,2,FALSE)</f>
        <v>24</v>
      </c>
      <c r="C546" s="8" t="str">
        <f>IF(D546="区",LEFT(L546,FIND("区",L546)),IF(D546="市",LEFT(L546,FIND("市",L546)),IF(D546="町",LEFT(L546,FIND("町",L546)),IF(D546="村",LEFT(L546,FIND("村",L546)),"エラー"))))</f>
        <v>八王子市</v>
      </c>
      <c r="D546" s="8" t="str">
        <f>IF(AND(E546&lt;F546,E546&lt;G546,E546&lt;H546),"区",IF(AND(F546&lt;G546,F546&lt;H546),"市",IF(G546&lt;H546,"町","村")))</f>
        <v>市</v>
      </c>
      <c r="E546" s="8">
        <f>IF(COUNTIF($L546,"*区*"),FIND("区",$L546,2),100)</f>
        <v>100</v>
      </c>
      <c r="F546" s="8">
        <f>IF(COUNTIF($L546,"*市*"),FIND("市",$L546,2),100)</f>
        <v>4</v>
      </c>
      <c r="G546" s="8">
        <f>IF(COUNTIF($L546,"*町田市*"),100,IF(COUNTIF(L546,"*町*"),FIND("町",$L546),100))</f>
        <v>7</v>
      </c>
      <c r="H546" s="8">
        <f>IF(COUNTIF($L546,"*東村山*"),100,IF(COUNTIF(L546,"*武蔵村山*"),100,IF(COUNTIF(L546,"*羽村市*"),100,IF(COUNTIF(L546,"*村*"),FIND("村",$L546,2),100))))</f>
        <v>100</v>
      </c>
      <c r="I546" s="37" t="s">
        <v>999</v>
      </c>
      <c r="J546" s="37" t="s">
        <v>248</v>
      </c>
      <c r="K546" s="37" t="s">
        <v>495</v>
      </c>
      <c r="L546" s="37" t="s">
        <v>308</v>
      </c>
      <c r="M546" s="37" t="s">
        <v>2300</v>
      </c>
      <c r="N546" s="37" t="s">
        <v>25</v>
      </c>
      <c r="O546" s="34">
        <v>47573</v>
      </c>
    </row>
    <row r="547" spans="1:15" x14ac:dyDescent="0.15">
      <c r="A547" s="3">
        <f t="shared" si="8"/>
        <v>546</v>
      </c>
      <c r="B547" s="7">
        <f>VLOOKUP(C547,区市町村番号!$B$3:$C$64,2,FALSE)</f>
        <v>24</v>
      </c>
      <c r="C547" s="8" t="str">
        <f>IF(D547="区",LEFT(L547,FIND("区",L547)),IF(D547="市",LEFT(L547,FIND("市",L547)),IF(D547="町",LEFT(L547,FIND("町",L547)),IF(D547="村",LEFT(L547,FIND("村",L547)),"エラー"))))</f>
        <v>八王子市</v>
      </c>
      <c r="D547" s="8" t="str">
        <f>IF(AND(E547&lt;F547,E547&lt;G547,E547&lt;H547),"区",IF(AND(F547&lt;G547,F547&lt;H547),"市",IF(G547&lt;H547,"町","村")))</f>
        <v>市</v>
      </c>
      <c r="E547" s="8">
        <f>IF(COUNTIF($L547,"*区*"),FIND("区",$L547,2),100)</f>
        <v>100</v>
      </c>
      <c r="F547" s="8">
        <f>IF(COUNTIF($L547,"*市*"),FIND("市",$L547,2),100)</f>
        <v>4</v>
      </c>
      <c r="G547" s="8">
        <f>IF(COUNTIF($L547,"*町田市*"),100,IF(COUNTIF(L547,"*町*"),FIND("町",$L547),100))</f>
        <v>7</v>
      </c>
      <c r="H547" s="8">
        <f>IF(COUNTIF($L547,"*東村山*"),100,IF(COUNTIF(L547,"*武蔵村山*"),100,IF(COUNTIF(L547,"*羽村市*"),100,IF(COUNTIF(L547,"*村*"),FIND("村",$L547,2),100))))</f>
        <v>100</v>
      </c>
      <c r="I547" s="37" t="s">
        <v>3113</v>
      </c>
      <c r="J547" s="37" t="s">
        <v>3230</v>
      </c>
      <c r="K547" s="37" t="s">
        <v>683</v>
      </c>
      <c r="L547" s="37" t="s">
        <v>3231</v>
      </c>
      <c r="M547" s="37" t="s">
        <v>3232</v>
      </c>
      <c r="N547" s="37" t="s">
        <v>3</v>
      </c>
      <c r="O547" s="34">
        <v>47361</v>
      </c>
    </row>
    <row r="548" spans="1:15" x14ac:dyDescent="0.15">
      <c r="A548" s="3">
        <f t="shared" si="8"/>
        <v>547</v>
      </c>
      <c r="B548" s="7">
        <f>VLOOKUP(C548,区市町村番号!$B$3:$C$64,2,FALSE)</f>
        <v>24</v>
      </c>
      <c r="C548" s="8" t="str">
        <f>IF(D548="区",LEFT(L548,FIND("区",L548)),IF(D548="市",LEFT(L548,FIND("市",L548)),IF(D548="町",LEFT(L548,FIND("町",L548)),IF(D548="村",LEFT(L548,FIND("村",L548)),"エラー"))))</f>
        <v>八王子市</v>
      </c>
      <c r="D548" s="8" t="str">
        <f>IF(AND(E548&lt;F548,E548&lt;G548,E548&lt;H548),"区",IF(AND(F548&lt;G548,F548&lt;H548),"市",IF(G548&lt;H548,"町","村")))</f>
        <v>市</v>
      </c>
      <c r="E548" s="8">
        <f>IF(COUNTIF($L548,"*区*"),FIND("区",$L548,2),100)</f>
        <v>100</v>
      </c>
      <c r="F548" s="8">
        <f>IF(COUNTIF($L548,"*市*"),FIND("市",$L548,2),100)</f>
        <v>4</v>
      </c>
      <c r="G548" s="8">
        <f>IF(COUNTIF($L548,"*町田市*"),100,IF(COUNTIF(L548,"*町*"),FIND("町",$L548),100))</f>
        <v>100</v>
      </c>
      <c r="H548" s="8">
        <f>IF(COUNTIF($L548,"*東村山*"),100,IF(COUNTIF(L548,"*武蔵村山*"),100,IF(COUNTIF(L548,"*羽村市*"),100,IF(COUNTIF(L548,"*村*"),FIND("村",$L548,2),100))))</f>
        <v>100</v>
      </c>
      <c r="I548" s="37" t="s">
        <v>1400</v>
      </c>
      <c r="J548" s="37" t="s">
        <v>3414</v>
      </c>
      <c r="K548" s="37" t="s">
        <v>3415</v>
      </c>
      <c r="L548" s="37" t="s">
        <v>3416</v>
      </c>
      <c r="M548" s="37" t="s">
        <v>3417</v>
      </c>
      <c r="N548" s="37" t="s">
        <v>3</v>
      </c>
      <c r="O548" s="34">
        <v>46173</v>
      </c>
    </row>
    <row r="549" spans="1:15" x14ac:dyDescent="0.15">
      <c r="A549" s="3">
        <f t="shared" si="8"/>
        <v>548</v>
      </c>
      <c r="B549" s="7">
        <f>VLOOKUP(C549,区市町村番号!$B$3:$C$64,2,FALSE)</f>
        <v>24</v>
      </c>
      <c r="C549" s="8" t="str">
        <f>IF(D549="区",LEFT(L549,FIND("区",L549)),IF(D549="市",LEFT(L549,FIND("市",L549)),IF(D549="町",LEFT(L549,FIND("町",L549)),IF(D549="村",LEFT(L549,FIND("村",L549)),"エラー"))))</f>
        <v>八王子市</v>
      </c>
      <c r="D549" s="8" t="str">
        <f>IF(AND(E549&lt;F549,E549&lt;G549,E549&lt;H549),"区",IF(AND(F549&lt;G549,F549&lt;H549),"市",IF(G549&lt;H549,"町","村")))</f>
        <v>市</v>
      </c>
      <c r="E549" s="8">
        <f>IF(COUNTIF($L549,"*区*"),FIND("区",$L549,2),100)</f>
        <v>100</v>
      </c>
      <c r="F549" s="8">
        <f>IF(COUNTIF($L549,"*市*"),FIND("市",$L549,2),100)</f>
        <v>4</v>
      </c>
      <c r="G549" s="8">
        <f>IF(COUNTIF($L549,"*町田市*"),100,IF(COUNTIF(L549,"*町*"),FIND("町",$L549),100))</f>
        <v>8</v>
      </c>
      <c r="H549" s="8">
        <f>IF(COUNTIF($L549,"*東村山*"),100,IF(COUNTIF(L549,"*武蔵村山*"),100,IF(COUNTIF(L549,"*羽村市*"),100,IF(COUNTIF(L549,"*村*"),FIND("村",$L549,2),100))))</f>
        <v>100</v>
      </c>
      <c r="I549" s="37" t="s">
        <v>1266</v>
      </c>
      <c r="J549" s="37" t="s">
        <v>1607</v>
      </c>
      <c r="K549" s="37" t="s">
        <v>1840</v>
      </c>
      <c r="L549" s="37" t="s">
        <v>1994</v>
      </c>
      <c r="M549" s="37" t="s">
        <v>2357</v>
      </c>
      <c r="N549" s="37" t="s">
        <v>16</v>
      </c>
      <c r="O549" s="34">
        <v>47603</v>
      </c>
    </row>
    <row r="550" spans="1:15" x14ac:dyDescent="0.15">
      <c r="A550" s="3">
        <f t="shared" si="8"/>
        <v>549</v>
      </c>
      <c r="B550" s="7">
        <f>VLOOKUP(C550,区市町村番号!$B$3:$C$64,2,FALSE)</f>
        <v>24</v>
      </c>
      <c r="C550" s="8" t="str">
        <f>IF(D550="区",LEFT(L550,FIND("区",L550)),IF(D550="市",LEFT(L550,FIND("市",L550)),IF(D550="町",LEFT(L550,FIND("町",L550)),IF(D550="村",LEFT(L550,FIND("村",L550)),"エラー"))))</f>
        <v>八王子市</v>
      </c>
      <c r="D550" s="8" t="str">
        <f>IF(AND(E550&lt;F550,E550&lt;G550,E550&lt;H550),"区",IF(AND(F550&lt;G550,F550&lt;H550),"市",IF(G550&lt;H550,"町","村")))</f>
        <v>市</v>
      </c>
      <c r="E550" s="8">
        <f>IF(COUNTIF($L550,"*区*"),FIND("区",$L550,2),100)</f>
        <v>100</v>
      </c>
      <c r="F550" s="8">
        <f>IF(COUNTIF($L550,"*市*"),FIND("市",$L550,2),100)</f>
        <v>4</v>
      </c>
      <c r="G550" s="8">
        <f>IF(COUNTIF($L550,"*町田市*"),100,IF(COUNTIF(L550,"*町*"),FIND("町",$L550),100))</f>
        <v>100</v>
      </c>
      <c r="H550" s="8">
        <f>IF(COUNTIF($L550,"*東村山*"),100,IF(COUNTIF(L550,"*武蔵村山*"),100,IF(COUNTIF(L550,"*羽村市*"),100,IF(COUNTIF(L550,"*村*"),FIND("村",$L550,2),100))))</f>
        <v>100</v>
      </c>
      <c r="I550" s="37" t="s">
        <v>1027</v>
      </c>
      <c r="J550" s="37" t="s">
        <v>1564</v>
      </c>
      <c r="K550" s="37" t="s">
        <v>628</v>
      </c>
      <c r="L550" s="37" t="s">
        <v>1957</v>
      </c>
      <c r="M550" s="37" t="s">
        <v>2314</v>
      </c>
      <c r="N550" s="37" t="s">
        <v>53</v>
      </c>
      <c r="O550" s="34">
        <v>47726</v>
      </c>
    </row>
    <row r="551" spans="1:15" x14ac:dyDescent="0.15">
      <c r="A551" s="3">
        <f t="shared" si="8"/>
        <v>550</v>
      </c>
      <c r="B551" s="7">
        <f>VLOOKUP(C551,区市町村番号!$B$3:$C$64,2,FALSE)</f>
        <v>24</v>
      </c>
      <c r="C551" s="8" t="str">
        <f>IF(D551="区",LEFT(L551,FIND("区",L551)),IF(D551="市",LEFT(L551,FIND("市",L551)),IF(D551="町",LEFT(L551,FIND("町",L551)),IF(D551="村",LEFT(L551,FIND("村",L551)),"エラー"))))</f>
        <v>八王子市</v>
      </c>
      <c r="D551" s="8" t="str">
        <f>IF(AND(E551&lt;F551,E551&lt;G551,E551&lt;H551),"区",IF(AND(F551&lt;G551,F551&lt;H551),"市",IF(G551&lt;H551,"町","村")))</f>
        <v>市</v>
      </c>
      <c r="E551" s="8">
        <f>IF(COUNTIF($L551,"*区*"),FIND("区",$L551,2),100)</f>
        <v>100</v>
      </c>
      <c r="F551" s="8">
        <f>IF(COUNTIF($L551,"*市*"),FIND("市",$L551,2),100)</f>
        <v>4</v>
      </c>
      <c r="G551" s="8">
        <f>IF(COUNTIF($L551,"*町田市*"),100,IF(COUNTIF(L551,"*町*"),FIND("町",$L551),100))</f>
        <v>8</v>
      </c>
      <c r="H551" s="8">
        <f>IF(COUNTIF($L551,"*東村山*"),100,IF(COUNTIF(L551,"*武蔵村山*"),100,IF(COUNTIF(L551,"*羽村市*"),100,IF(COUNTIF(L551,"*村*"),FIND("村",$L551,2),100))))</f>
        <v>100</v>
      </c>
      <c r="I551" s="37" t="s">
        <v>1111</v>
      </c>
      <c r="J551" s="37" t="s">
        <v>1613</v>
      </c>
      <c r="K551" s="37" t="s">
        <v>606</v>
      </c>
      <c r="L551" s="37" t="s">
        <v>2001</v>
      </c>
      <c r="M551" s="37" t="s">
        <v>2365</v>
      </c>
      <c r="N551" s="37" t="s">
        <v>2585</v>
      </c>
      <c r="O551" s="34">
        <v>47664</v>
      </c>
    </row>
    <row r="552" spans="1:15" x14ac:dyDescent="0.15">
      <c r="A552" s="3">
        <f t="shared" si="8"/>
        <v>551</v>
      </c>
      <c r="B552" s="7">
        <f>VLOOKUP(C552,区市町村番号!$B$3:$C$64,2,FALSE)</f>
        <v>24</v>
      </c>
      <c r="C552" s="8" t="str">
        <f>IF(D552="区",LEFT(L552,FIND("区",L552)),IF(D552="市",LEFT(L552,FIND("市",L552)),IF(D552="町",LEFT(L552,FIND("町",L552)),IF(D552="村",LEFT(L552,FIND("村",L552)),"エラー"))))</f>
        <v>八王子市</v>
      </c>
      <c r="D552" s="8" t="str">
        <f>IF(AND(E552&lt;F552,E552&lt;G552,E552&lt;H552),"区",IF(AND(F552&lt;G552,F552&lt;H552),"市",IF(G552&lt;H552,"町","村")))</f>
        <v>市</v>
      </c>
      <c r="E552" s="8">
        <f>IF(COUNTIF($L552,"*区*"),FIND("区",$L552,2),100)</f>
        <v>100</v>
      </c>
      <c r="F552" s="8">
        <f>IF(COUNTIF($L552,"*市*"),FIND("市",$L552,2),100)</f>
        <v>4</v>
      </c>
      <c r="G552" s="8">
        <f>IF(COUNTIF($L552,"*町田市*"),100,IF(COUNTIF(L552,"*町*"),FIND("町",$L552),100))</f>
        <v>100</v>
      </c>
      <c r="H552" s="8">
        <f>IF(COUNTIF($L552,"*東村山*"),100,IF(COUNTIF(L552,"*武蔵村山*"),100,IF(COUNTIF(L552,"*羽村市*"),100,IF(COUNTIF(L552,"*村*"),FIND("村",$L552,2),100))))</f>
        <v>100</v>
      </c>
      <c r="I552" s="37" t="s">
        <v>2888</v>
      </c>
      <c r="J552" s="37" t="s">
        <v>2917</v>
      </c>
      <c r="K552" s="37" t="s">
        <v>2918</v>
      </c>
      <c r="L552" s="37" t="s">
        <v>2919</v>
      </c>
      <c r="M552" s="37" t="s">
        <v>2920</v>
      </c>
      <c r="N552" s="37" t="s">
        <v>14</v>
      </c>
      <c r="O552" s="34">
        <v>47452</v>
      </c>
    </row>
    <row r="553" spans="1:15" x14ac:dyDescent="0.15">
      <c r="A553" s="3">
        <f t="shared" si="8"/>
        <v>552</v>
      </c>
      <c r="B553" s="7">
        <f>VLOOKUP(C553,区市町村番号!$B$3:$C$64,2,FALSE)</f>
        <v>24</v>
      </c>
      <c r="C553" s="8" t="str">
        <f>IF(D553="区",LEFT(L553,FIND("区",L553)),IF(D553="市",LEFT(L553,FIND("市",L553)),IF(D553="町",LEFT(L553,FIND("町",L553)),IF(D553="村",LEFT(L553,FIND("村",L553)),"エラー"))))</f>
        <v>八王子市</v>
      </c>
      <c r="D553" s="8" t="str">
        <f>IF(AND(E553&lt;F553,E553&lt;G553,E553&lt;H553),"区",IF(AND(F553&lt;G553,F553&lt;H553),"市",IF(G553&lt;H553,"町","村")))</f>
        <v>市</v>
      </c>
      <c r="E553" s="8">
        <f>IF(COUNTIF($L553,"*区*"),FIND("区",$L553,2),100)</f>
        <v>100</v>
      </c>
      <c r="F553" s="8">
        <f>IF(COUNTIF($L553,"*市*"),FIND("市",$L553,2),100)</f>
        <v>4</v>
      </c>
      <c r="G553" s="8">
        <f>IF(COUNTIF($L553,"*町田市*"),100,IF(COUNTIF(L553,"*町*"),FIND("町",$L553),100))</f>
        <v>7</v>
      </c>
      <c r="H553" s="8">
        <f>IF(COUNTIF($L553,"*東村山*"),100,IF(COUNTIF(L553,"*武蔵村山*"),100,IF(COUNTIF(L553,"*羽村市*"),100,IF(COUNTIF(L553,"*村*"),FIND("村",$L553,2),100))))</f>
        <v>100</v>
      </c>
      <c r="I553" s="37" t="s">
        <v>1197</v>
      </c>
      <c r="J553" s="37" t="s">
        <v>249</v>
      </c>
      <c r="K553" s="37" t="s">
        <v>372</v>
      </c>
      <c r="L553" s="37" t="s">
        <v>2069</v>
      </c>
      <c r="M553" s="37" t="s">
        <v>341</v>
      </c>
      <c r="N553" s="37" t="s">
        <v>6</v>
      </c>
      <c r="O553" s="34">
        <v>45930</v>
      </c>
    </row>
    <row r="554" spans="1:15" x14ac:dyDescent="0.15">
      <c r="A554" s="3">
        <f t="shared" si="8"/>
        <v>553</v>
      </c>
      <c r="B554" s="7">
        <f>VLOOKUP(C554,区市町村番号!$B$3:$C$64,2,FALSE)</f>
        <v>24</v>
      </c>
      <c r="C554" s="8" t="str">
        <f>IF(D554="区",LEFT(L554,FIND("区",L554)),IF(D554="市",LEFT(L554,FIND("市",L554)),IF(D554="町",LEFT(L554,FIND("町",L554)),IF(D554="村",LEFT(L554,FIND("村",L554)),"エラー"))))</f>
        <v>八王子市</v>
      </c>
      <c r="D554" s="8" t="str">
        <f>IF(AND(E554&lt;F554,E554&lt;G554,E554&lt;H554),"区",IF(AND(F554&lt;G554,F554&lt;H554),"市",IF(G554&lt;H554,"町","村")))</f>
        <v>市</v>
      </c>
      <c r="E554" s="8">
        <f>IF(COUNTIF($L554,"*区*"),FIND("区",$L554,2),100)</f>
        <v>100</v>
      </c>
      <c r="F554" s="8">
        <f>IF(COUNTIF($L554,"*市*"),FIND("市",$L554,2),100)</f>
        <v>4</v>
      </c>
      <c r="G554" s="8">
        <f>IF(COUNTIF($L554,"*町田市*"),100,IF(COUNTIF(L554,"*町*"),FIND("町",$L554),100))</f>
        <v>7</v>
      </c>
      <c r="H554" s="8">
        <f>IF(COUNTIF($L554,"*東村山*"),100,IF(COUNTIF(L554,"*武蔵村山*"),100,IF(COUNTIF(L554,"*羽村市*"),100,IF(COUNTIF(L554,"*村*"),FIND("村",$L554,2),100))))</f>
        <v>100</v>
      </c>
      <c r="I554" s="37" t="s">
        <v>1148</v>
      </c>
      <c r="J554" s="37" t="s">
        <v>1641</v>
      </c>
      <c r="K554" s="37" t="s">
        <v>456</v>
      </c>
      <c r="L554" s="37" t="s">
        <v>2029</v>
      </c>
      <c r="M554" s="37" t="s">
        <v>2396</v>
      </c>
      <c r="N554" s="37" t="s">
        <v>349</v>
      </c>
      <c r="O554" s="34">
        <v>45869</v>
      </c>
    </row>
    <row r="555" spans="1:15" ht="40.5" x14ac:dyDescent="0.15">
      <c r="A555" s="3">
        <f t="shared" si="8"/>
        <v>554</v>
      </c>
      <c r="B555" s="7">
        <f>VLOOKUP(C555,区市町村番号!$B$3:$C$64,2,FALSE)</f>
        <v>24</v>
      </c>
      <c r="C555" s="8" t="str">
        <f>IF(D555="区",LEFT(L555,FIND("区",L555)),IF(D555="市",LEFT(L555,FIND("市",L555)),IF(D555="町",LEFT(L555,FIND("町",L555)),IF(D555="村",LEFT(L555,FIND("村",L555)),"エラー"))))</f>
        <v>八王子市</v>
      </c>
      <c r="D555" s="8" t="str">
        <f>IF(AND(E555&lt;F555,E555&lt;G555,E555&lt;H555),"区",IF(AND(F555&lt;G555,F555&lt;H555),"市",IF(G555&lt;H555,"町","村")))</f>
        <v>市</v>
      </c>
      <c r="E555" s="8">
        <f>IF(COUNTIF($L555,"*区*"),FIND("区",$L555,2),100)</f>
        <v>100</v>
      </c>
      <c r="F555" s="8">
        <f>IF(COUNTIF($L555,"*市*"),FIND("市",$L555,2),100)</f>
        <v>4</v>
      </c>
      <c r="G555" s="8">
        <f>IF(COUNTIF($L555,"*町田市*"),100,IF(COUNTIF(L555,"*町*"),FIND("町",$L555),100))</f>
        <v>7</v>
      </c>
      <c r="H555" s="8">
        <f>IF(COUNTIF($L555,"*東村山*"),100,IF(COUNTIF(L555,"*武蔵村山*"),100,IF(COUNTIF(L555,"*羽村市*"),100,IF(COUNTIF(L555,"*村*"),FIND("村",$L555,2),100))))</f>
        <v>100</v>
      </c>
      <c r="I555" s="37" t="s">
        <v>1147</v>
      </c>
      <c r="J555" s="37" t="s">
        <v>1641</v>
      </c>
      <c r="K555" s="37" t="s">
        <v>456</v>
      </c>
      <c r="L555" s="37" t="s">
        <v>3375</v>
      </c>
      <c r="M555" s="37" t="s">
        <v>2396</v>
      </c>
      <c r="N555" s="37" t="s">
        <v>3376</v>
      </c>
      <c r="O555" s="34">
        <v>47695</v>
      </c>
    </row>
    <row r="556" spans="1:15" ht="27" x14ac:dyDescent="0.15">
      <c r="A556" s="3">
        <f t="shared" si="8"/>
        <v>555</v>
      </c>
      <c r="B556" s="7">
        <f>VLOOKUP(C556,区市町村番号!$B$3:$C$64,2,FALSE)</f>
        <v>24</v>
      </c>
      <c r="C556" s="8" t="str">
        <f>IF(D556="区",LEFT(L556,FIND("区",L556)),IF(D556="市",LEFT(L556,FIND("市",L556)),IF(D556="町",LEFT(L556,FIND("町",L556)),IF(D556="村",LEFT(L556,FIND("村",L556)),"エラー"))))</f>
        <v>八王子市</v>
      </c>
      <c r="D556" s="8" t="str">
        <f>IF(AND(E556&lt;F556,E556&lt;G556,E556&lt;H556),"区",IF(AND(F556&lt;G556,F556&lt;H556),"市",IF(G556&lt;H556,"町","村")))</f>
        <v>市</v>
      </c>
      <c r="E556" s="8">
        <f>IF(COUNTIF($L556,"*区*"),FIND("区",$L556,2),100)</f>
        <v>100</v>
      </c>
      <c r="F556" s="8">
        <f>IF(COUNTIF($L556,"*市*"),FIND("市",$L556,2),100)</f>
        <v>4</v>
      </c>
      <c r="G556" s="8">
        <f>IF(COUNTIF($L556,"*町田市*"),100,IF(COUNTIF(L556,"*町*"),FIND("町",$L556),100))</f>
        <v>7</v>
      </c>
      <c r="H556" s="8">
        <f>IF(COUNTIF($L556,"*東村山*"),100,IF(COUNTIF(L556,"*武蔵村山*"),100,IF(COUNTIF(L556,"*羽村市*"),100,IF(COUNTIF(L556,"*村*"),FIND("村",$L556,2),100))))</f>
        <v>100</v>
      </c>
      <c r="I556" s="37" t="s">
        <v>2649</v>
      </c>
      <c r="J556" s="37" t="s">
        <v>2707</v>
      </c>
      <c r="K556" s="37" t="s">
        <v>2708</v>
      </c>
      <c r="L556" s="37" t="s">
        <v>2709</v>
      </c>
      <c r="M556" s="37" t="s">
        <v>2710</v>
      </c>
      <c r="N556" s="37" t="s">
        <v>2711</v>
      </c>
      <c r="O556" s="34">
        <v>46843</v>
      </c>
    </row>
    <row r="557" spans="1:15" x14ac:dyDescent="0.15">
      <c r="A557" s="3">
        <f t="shared" si="8"/>
        <v>556</v>
      </c>
      <c r="B557" s="7">
        <f>VLOOKUP(C557,区市町村番号!$B$3:$C$64,2,FALSE)</f>
        <v>24</v>
      </c>
      <c r="C557" s="8" t="str">
        <f>IF(D557="区",LEFT(L557,FIND("区",L557)),IF(D557="市",LEFT(L557,FIND("市",L557)),IF(D557="町",LEFT(L557,FIND("町",L557)),IF(D557="村",LEFT(L557,FIND("村",L557)),"エラー"))))</f>
        <v>八王子市</v>
      </c>
      <c r="D557" s="8" t="str">
        <f>IF(AND(E557&lt;F557,E557&lt;G557,E557&lt;H557),"区",IF(AND(F557&lt;G557,F557&lt;H557),"市",IF(G557&lt;H557,"町","村")))</f>
        <v>市</v>
      </c>
      <c r="E557" s="8">
        <f>IF(COUNTIF($L557,"*区*"),FIND("区",$L557,2),100)</f>
        <v>100</v>
      </c>
      <c r="F557" s="8">
        <f>IF(COUNTIF($L557,"*市*"),FIND("市",$L557,2),100)</f>
        <v>4</v>
      </c>
      <c r="G557" s="8">
        <f>IF(COUNTIF($L557,"*町田市*"),100,IF(COUNTIF(L557,"*町*"),FIND("町",$L557),100))</f>
        <v>7</v>
      </c>
      <c r="H557" s="8">
        <f>IF(COUNTIF($L557,"*東村山*"),100,IF(COUNTIF(L557,"*武蔵村山*"),100,IF(COUNTIF(L557,"*羽村市*"),100,IF(COUNTIF(L557,"*村*"),FIND("村",$L557,2),100))))</f>
        <v>100</v>
      </c>
      <c r="I557" s="37" t="s">
        <v>2777</v>
      </c>
      <c r="J557" s="37" t="s">
        <v>2809</v>
      </c>
      <c r="K557" s="37" t="s">
        <v>456</v>
      </c>
      <c r="L557" s="37" t="s">
        <v>2810</v>
      </c>
      <c r="M557" s="37" t="s">
        <v>2811</v>
      </c>
      <c r="N557" s="37" t="s">
        <v>1</v>
      </c>
      <c r="O557" s="34">
        <v>46996</v>
      </c>
    </row>
    <row r="558" spans="1:15" x14ac:dyDescent="0.15">
      <c r="A558" s="3">
        <f t="shared" si="8"/>
        <v>557</v>
      </c>
      <c r="B558" s="7">
        <f>VLOOKUP(C558,区市町村番号!$B$3:$C$64,2,FALSE)</f>
        <v>24</v>
      </c>
      <c r="C558" s="8" t="str">
        <f>IF(D558="区",LEFT(L558,FIND("区",L558)),IF(D558="市",LEFT(L558,FIND("市",L558)),IF(D558="町",LEFT(L558,FIND("町",L558)),IF(D558="村",LEFT(L558,FIND("村",L558)),"エラー"))))</f>
        <v>八王子市</v>
      </c>
      <c r="D558" s="8" t="str">
        <f>IF(AND(E558&lt;F558,E558&lt;G558,E558&lt;H558),"区",IF(AND(F558&lt;G558,F558&lt;H558),"市",IF(G558&lt;H558,"町","村")))</f>
        <v>市</v>
      </c>
      <c r="E558" s="8">
        <f>IF(COUNTIF($L558,"*区*"),FIND("区",$L558,2),100)</f>
        <v>100</v>
      </c>
      <c r="F558" s="8">
        <f>IF(COUNTIF($L558,"*市*"),FIND("市",$L558,2),100)</f>
        <v>4</v>
      </c>
      <c r="G558" s="8">
        <f>IF(COUNTIF($L558,"*町田市*"),100,IF(COUNTIF(L558,"*町*"),FIND("町",$L558),100))</f>
        <v>7</v>
      </c>
      <c r="H558" s="8">
        <f>IF(COUNTIF($L558,"*東村山*"),100,IF(COUNTIF(L558,"*武蔵村山*"),100,IF(COUNTIF(L558,"*羽村市*"),100,IF(COUNTIF(L558,"*村*"),FIND("村",$L558,2),100))))</f>
        <v>100</v>
      </c>
      <c r="I558" s="37" t="s">
        <v>995</v>
      </c>
      <c r="J558" s="37" t="s">
        <v>1547</v>
      </c>
      <c r="K558" s="37" t="s">
        <v>583</v>
      </c>
      <c r="L558" s="37" t="s">
        <v>1942</v>
      </c>
      <c r="M558" s="37" t="s">
        <v>2298</v>
      </c>
      <c r="N558" s="37" t="s">
        <v>3</v>
      </c>
      <c r="O558" s="34">
        <v>45991</v>
      </c>
    </row>
    <row r="559" spans="1:15" x14ac:dyDescent="0.15">
      <c r="A559" s="3">
        <f t="shared" si="8"/>
        <v>558</v>
      </c>
      <c r="B559" s="7">
        <f>VLOOKUP(C559,区市町村番号!$B$3:$C$64,2,FALSE)</f>
        <v>24</v>
      </c>
      <c r="C559" s="8" t="str">
        <f>IF(D559="区",LEFT(L559,FIND("区",L559)),IF(D559="市",LEFT(L559,FIND("市",L559)),IF(D559="町",LEFT(L559,FIND("町",L559)),IF(D559="村",LEFT(L559,FIND("村",L559)),"エラー"))))</f>
        <v>八王子市</v>
      </c>
      <c r="D559" s="8" t="str">
        <f>IF(AND(E559&lt;F559,E559&lt;G559,E559&lt;H559),"区",IF(AND(F559&lt;G559,F559&lt;H559),"市",IF(G559&lt;H559,"町","村")))</f>
        <v>市</v>
      </c>
      <c r="E559" s="8">
        <f>IF(COUNTIF($L559,"*区*"),FIND("区",$L559,2),100)</f>
        <v>100</v>
      </c>
      <c r="F559" s="8">
        <f>IF(COUNTIF($L559,"*市*"),FIND("市",$L559,2),100)</f>
        <v>4</v>
      </c>
      <c r="G559" s="8">
        <f>IF(COUNTIF($L559,"*町田市*"),100,IF(COUNTIF(L559,"*町*"),FIND("町",$L559),100))</f>
        <v>7</v>
      </c>
      <c r="H559" s="8">
        <f>IF(COUNTIF($L559,"*東村山*"),100,IF(COUNTIF(L559,"*武蔵村山*"),100,IF(COUNTIF(L559,"*羽村市*"),100,IF(COUNTIF(L559,"*村*"),FIND("村",$L559,2),100))))</f>
        <v>100</v>
      </c>
      <c r="I559" s="37" t="s">
        <v>994</v>
      </c>
      <c r="J559" s="37" t="s">
        <v>1547</v>
      </c>
      <c r="K559" s="37" t="s">
        <v>583</v>
      </c>
      <c r="L559" s="37" t="s">
        <v>1942</v>
      </c>
      <c r="M559" s="37" t="s">
        <v>2298</v>
      </c>
      <c r="N559" s="37" t="s">
        <v>10</v>
      </c>
      <c r="O559" s="34">
        <v>45991</v>
      </c>
    </row>
    <row r="560" spans="1:15" x14ac:dyDescent="0.15">
      <c r="A560" s="3">
        <f t="shared" si="8"/>
        <v>559</v>
      </c>
      <c r="B560" s="7">
        <f>VLOOKUP(C560,区市町村番号!$B$3:$C$64,2,FALSE)</f>
        <v>24</v>
      </c>
      <c r="C560" s="8" t="str">
        <f>IF(D560="区",LEFT(L560,FIND("区",L560)),IF(D560="市",LEFT(L560,FIND("市",L560)),IF(D560="町",LEFT(L560,FIND("町",L560)),IF(D560="村",LEFT(L560,FIND("村",L560)),"エラー"))))</f>
        <v>八王子市</v>
      </c>
      <c r="D560" s="8" t="str">
        <f>IF(AND(E560&lt;F560,E560&lt;G560,E560&lt;H560),"区",IF(AND(F560&lt;G560,F560&lt;H560),"市",IF(G560&lt;H560,"町","村")))</f>
        <v>市</v>
      </c>
      <c r="E560" s="8">
        <f>IF(COUNTIF($L560,"*区*"),FIND("区",$L560,2),100)</f>
        <v>100</v>
      </c>
      <c r="F560" s="8">
        <f>IF(COUNTIF($L560,"*市*"),FIND("市",$L560,2),100)</f>
        <v>4</v>
      </c>
      <c r="G560" s="8">
        <f>IF(COUNTIF($L560,"*町田市*"),100,IF(COUNTIF(L560,"*町*"),FIND("町",$L560),100))</f>
        <v>7</v>
      </c>
      <c r="H560" s="8">
        <f>IF(COUNTIF($L560,"*東村山*"),100,IF(COUNTIF(L560,"*武蔵村山*"),100,IF(COUNTIF(L560,"*羽村市*"),100,IF(COUNTIF(L560,"*村*"),FIND("村",$L560,2),100))))</f>
        <v>100</v>
      </c>
      <c r="I560" s="36" t="s">
        <v>911</v>
      </c>
      <c r="J560" s="36" t="s">
        <v>1500</v>
      </c>
      <c r="K560" s="36" t="s">
        <v>372</v>
      </c>
      <c r="L560" s="36" t="s">
        <v>1892</v>
      </c>
      <c r="M560" s="36" t="s">
        <v>3314</v>
      </c>
      <c r="N560" s="36" t="s">
        <v>33</v>
      </c>
      <c r="O560" s="34">
        <v>47542</v>
      </c>
    </row>
    <row r="561" spans="1:15" x14ac:dyDescent="0.15">
      <c r="A561" s="3">
        <f t="shared" si="8"/>
        <v>560</v>
      </c>
      <c r="B561" s="7">
        <f>VLOOKUP(C561,区市町村番号!$B$3:$C$64,2,FALSE)</f>
        <v>24</v>
      </c>
      <c r="C561" s="8" t="str">
        <f>IF(D561="区",LEFT(L561,FIND("区",L561)),IF(D561="市",LEFT(L561,FIND("市",L561)),IF(D561="町",LEFT(L561,FIND("町",L561)),IF(D561="村",LEFT(L561,FIND("村",L561)),"エラー"))))</f>
        <v>八王子市</v>
      </c>
      <c r="D561" s="8" t="str">
        <f>IF(AND(E561&lt;F561,E561&lt;G561,E561&lt;H561),"区",IF(AND(F561&lt;G561,F561&lt;H561),"市",IF(G561&lt;H561,"町","村")))</f>
        <v>市</v>
      </c>
      <c r="E561" s="8">
        <f>IF(COUNTIF($L561,"*区*"),FIND("区",$L561,2),100)</f>
        <v>100</v>
      </c>
      <c r="F561" s="8">
        <f>IF(COUNTIF($L561,"*市*"),FIND("市",$L561,2),100)</f>
        <v>4</v>
      </c>
      <c r="G561" s="8">
        <f>IF(COUNTIF($L561,"*町田市*"),100,IF(COUNTIF(L561,"*町*"),FIND("町",$L561),100))</f>
        <v>7</v>
      </c>
      <c r="H561" s="8">
        <f>IF(COUNTIF($L561,"*東村山*"),100,IF(COUNTIF(L561,"*武蔵村山*"),100,IF(COUNTIF(L561,"*羽村市*"),100,IF(COUNTIF(L561,"*村*"),FIND("村",$L561,2),100))))</f>
        <v>100</v>
      </c>
      <c r="I561" s="37" t="s">
        <v>1063</v>
      </c>
      <c r="J561" s="37" t="s">
        <v>1586</v>
      </c>
      <c r="K561" s="37" t="s">
        <v>1838</v>
      </c>
      <c r="L561" s="37" t="s">
        <v>1976</v>
      </c>
      <c r="M561" s="37" t="s">
        <v>2336</v>
      </c>
      <c r="N561" s="37" t="s">
        <v>42</v>
      </c>
      <c r="O561" s="34">
        <v>45869</v>
      </c>
    </row>
    <row r="562" spans="1:15" x14ac:dyDescent="0.15">
      <c r="A562" s="3">
        <f t="shared" si="8"/>
        <v>561</v>
      </c>
      <c r="B562" s="7">
        <f>VLOOKUP(C562,区市町村番号!$B$3:$C$64,2,FALSE)</f>
        <v>24</v>
      </c>
      <c r="C562" s="8" t="str">
        <f>IF(D562="区",LEFT(L562,FIND("区",L562)),IF(D562="市",LEFT(L562,FIND("市",L562)),IF(D562="町",LEFT(L562,FIND("町",L562)),IF(D562="村",LEFT(L562,FIND("村",L562)),"エラー"))))</f>
        <v>八王子市</v>
      </c>
      <c r="D562" s="8" t="str">
        <f>IF(AND(E562&lt;F562,E562&lt;G562,E562&lt;H562),"区",IF(AND(F562&lt;G562,F562&lt;H562),"市",IF(G562&lt;H562,"町","村")))</f>
        <v>市</v>
      </c>
      <c r="E562" s="8">
        <f>IF(COUNTIF($L562,"*区*"),FIND("区",$L562,2),100)</f>
        <v>100</v>
      </c>
      <c r="F562" s="8">
        <f>IF(COUNTIF($L562,"*市*"),FIND("市",$L562,2),100)</f>
        <v>4</v>
      </c>
      <c r="G562" s="8">
        <f>IF(COUNTIF($L562,"*町田市*"),100,IF(COUNTIF(L562,"*町*"),FIND("町",$L562),100))</f>
        <v>7</v>
      </c>
      <c r="H562" s="8">
        <f>IF(COUNTIF($L562,"*東村山*"),100,IF(COUNTIF(L562,"*武蔵村山*"),100,IF(COUNTIF(L562,"*羽村市*"),100,IF(COUNTIF(L562,"*村*"),FIND("村",$L562,2),100))))</f>
        <v>100</v>
      </c>
      <c r="I562" s="37" t="s">
        <v>1062</v>
      </c>
      <c r="J562" s="37" t="s">
        <v>1586</v>
      </c>
      <c r="K562" s="37" t="s">
        <v>1838</v>
      </c>
      <c r="L562" s="37" t="s">
        <v>1976</v>
      </c>
      <c r="M562" s="37" t="s">
        <v>2336</v>
      </c>
      <c r="N562" s="37" t="s">
        <v>42</v>
      </c>
      <c r="O562" s="34">
        <v>45869</v>
      </c>
    </row>
    <row r="563" spans="1:15" x14ac:dyDescent="0.15">
      <c r="A563" s="3">
        <f t="shared" si="8"/>
        <v>562</v>
      </c>
      <c r="B563" s="7">
        <f>VLOOKUP(C563,区市町村番号!$B$3:$C$64,2,FALSE)</f>
        <v>24</v>
      </c>
      <c r="C563" s="8" t="str">
        <f>IF(D563="区",LEFT(L563,FIND("区",L563)),IF(D563="市",LEFT(L563,FIND("市",L563)),IF(D563="町",LEFT(L563,FIND("町",L563)),IF(D563="村",LEFT(L563,FIND("村",L563)),"エラー"))))</f>
        <v>八王子市</v>
      </c>
      <c r="D563" s="8" t="str">
        <f>IF(AND(E563&lt;F563,E563&lt;G563,E563&lt;H563),"区",IF(AND(F563&lt;G563,F563&lt;H563),"市",IF(G563&lt;H563,"町","村")))</f>
        <v>市</v>
      </c>
      <c r="E563" s="8">
        <f>IF(COUNTIF($L563,"*区*"),FIND("区",$L563,2),100)</f>
        <v>100</v>
      </c>
      <c r="F563" s="8">
        <f>IF(COUNTIF($L563,"*市*"),FIND("市",$L563,2),100)</f>
        <v>4</v>
      </c>
      <c r="G563" s="8">
        <f>IF(COUNTIF($L563,"*町田市*"),100,IF(COUNTIF(L563,"*町*"),FIND("町",$L563),100))</f>
        <v>8</v>
      </c>
      <c r="H563" s="8">
        <f>IF(COUNTIF($L563,"*東村山*"),100,IF(COUNTIF(L563,"*武蔵村山*"),100,IF(COUNTIF(L563,"*羽村市*"),100,IF(COUNTIF(L563,"*村*"),FIND("村",$L563,2),100))))</f>
        <v>100</v>
      </c>
      <c r="I563" s="37" t="s">
        <v>1001</v>
      </c>
      <c r="J563" s="37" t="s">
        <v>1551</v>
      </c>
      <c r="K563" s="37" t="s">
        <v>1834</v>
      </c>
      <c r="L563" s="37" t="s">
        <v>1945</v>
      </c>
      <c r="M563" s="37" t="s">
        <v>2302</v>
      </c>
      <c r="N563" s="37" t="s">
        <v>3</v>
      </c>
      <c r="O563" s="34">
        <v>47603</v>
      </c>
    </row>
    <row r="564" spans="1:15" x14ac:dyDescent="0.15">
      <c r="A564" s="3">
        <f t="shared" si="8"/>
        <v>563</v>
      </c>
      <c r="B564" s="7">
        <f>VLOOKUP(C564,区市町村番号!$B$3:$C$64,2,FALSE)</f>
        <v>24</v>
      </c>
      <c r="C564" s="8" t="str">
        <f>IF(D564="区",LEFT(L564,FIND("区",L564)),IF(D564="市",LEFT(L564,FIND("市",L564)),IF(D564="町",LEFT(L564,FIND("町",L564)),IF(D564="村",LEFT(L564,FIND("村",L564)),"エラー"))))</f>
        <v>八王子市</v>
      </c>
      <c r="D564" s="8" t="str">
        <f>IF(AND(E564&lt;F564,E564&lt;G564,E564&lt;H564),"区",IF(AND(F564&lt;G564,F564&lt;H564),"市",IF(G564&lt;H564,"町","村")))</f>
        <v>市</v>
      </c>
      <c r="E564" s="8">
        <f>IF(COUNTIF($L564,"*区*"),FIND("区",$L564,2),100)</f>
        <v>100</v>
      </c>
      <c r="F564" s="8">
        <f>IF(COUNTIF($L564,"*市*"),FIND("市",$L564,2),100)</f>
        <v>4</v>
      </c>
      <c r="G564" s="8">
        <f>IF(COUNTIF($L564,"*町田市*"),100,IF(COUNTIF(L564,"*町*"),FIND("町",$L564),100))</f>
        <v>7</v>
      </c>
      <c r="H564" s="8">
        <f>IF(COUNTIF($L564,"*東村山*"),100,IF(COUNTIF(L564,"*武蔵村山*"),100,IF(COUNTIF(L564,"*羽村市*"),100,IF(COUNTIF(L564,"*村*"),FIND("村",$L564,2),100))))</f>
        <v>100</v>
      </c>
      <c r="I564" s="37" t="s">
        <v>1379</v>
      </c>
      <c r="J564" s="37" t="s">
        <v>1778</v>
      </c>
      <c r="K564" s="37" t="s">
        <v>683</v>
      </c>
      <c r="L564" s="37" t="s">
        <v>2168</v>
      </c>
      <c r="M564" s="37" t="s">
        <v>2529</v>
      </c>
      <c r="N564" s="37" t="s">
        <v>3</v>
      </c>
      <c r="O564" s="34">
        <v>45930</v>
      </c>
    </row>
    <row r="565" spans="1:15" x14ac:dyDescent="0.15">
      <c r="A565" s="3">
        <f t="shared" si="8"/>
        <v>564</v>
      </c>
      <c r="B565" s="7">
        <f>VLOOKUP(C565,区市町村番号!$B$3:$C$64,2,FALSE)</f>
        <v>24</v>
      </c>
      <c r="C565" s="8" t="str">
        <f>IF(D565="区",LEFT(L565,FIND("区",L565)),IF(D565="市",LEFT(L565,FIND("市",L565)),IF(D565="町",LEFT(L565,FIND("町",L565)),IF(D565="村",LEFT(L565,FIND("村",L565)),"エラー"))))</f>
        <v>八王子市</v>
      </c>
      <c r="D565" s="8" t="str">
        <f>IF(AND(E565&lt;F565,E565&lt;G565,E565&lt;H565),"区",IF(AND(F565&lt;G565,F565&lt;H565),"市",IF(G565&lt;H565,"町","村")))</f>
        <v>市</v>
      </c>
      <c r="E565" s="8">
        <f>IF(COUNTIF($L565,"*区*"),FIND("区",$L565,2),100)</f>
        <v>100</v>
      </c>
      <c r="F565" s="8">
        <f>IF(COUNTIF($L565,"*市*"),FIND("市",$L565,2),100)</f>
        <v>4</v>
      </c>
      <c r="G565" s="8">
        <f>IF(COUNTIF($L565,"*町田市*"),100,IF(COUNTIF(L565,"*町*"),FIND("町",$L565),100))</f>
        <v>7</v>
      </c>
      <c r="H565" s="8">
        <f>IF(COUNTIF($L565,"*東村山*"),100,IF(COUNTIF(L565,"*武蔵村山*"),100,IF(COUNTIF(L565,"*羽村市*"),100,IF(COUNTIF(L565,"*村*"),FIND("村",$L565,2),100))))</f>
        <v>100</v>
      </c>
      <c r="I565" s="37" t="s">
        <v>1112</v>
      </c>
      <c r="J565" s="37" t="s">
        <v>237</v>
      </c>
      <c r="K565" s="37" t="s">
        <v>456</v>
      </c>
      <c r="L565" s="37" t="s">
        <v>2002</v>
      </c>
      <c r="M565" s="37" t="s">
        <v>131</v>
      </c>
      <c r="N565" s="37" t="s">
        <v>833</v>
      </c>
      <c r="O565" s="34">
        <v>46660</v>
      </c>
    </row>
    <row r="566" spans="1:15" x14ac:dyDescent="0.15">
      <c r="A566" s="3">
        <f t="shared" si="8"/>
        <v>565</v>
      </c>
      <c r="B566" s="7">
        <f>VLOOKUP(C566,区市町村番号!$B$3:$C$64,2,FALSE)</f>
        <v>24</v>
      </c>
      <c r="C566" s="8" t="str">
        <f>IF(D566="区",LEFT(L566,FIND("区",L566)),IF(D566="市",LEFT(L566,FIND("市",L566)),IF(D566="町",LEFT(L566,FIND("町",L566)),IF(D566="村",LEFT(L566,FIND("村",L566)),"エラー"))))</f>
        <v>八王子市</v>
      </c>
      <c r="D566" s="8" t="str">
        <f>IF(AND(E566&lt;F566,E566&lt;G566,E566&lt;H566),"区",IF(AND(F566&lt;G566,F566&lt;H566),"市",IF(G566&lt;H566,"町","村")))</f>
        <v>市</v>
      </c>
      <c r="E566" s="8">
        <f>IF(COUNTIF($L566,"*区*"),FIND("区",$L566,2),100)</f>
        <v>100</v>
      </c>
      <c r="F566" s="8">
        <f>IF(COUNTIF($L566,"*市*"),FIND("市",$L566,2),100)</f>
        <v>4</v>
      </c>
      <c r="G566" s="8">
        <f>IF(COUNTIF($L566,"*町田市*"),100,IF(COUNTIF(L566,"*町*"),FIND("町",$L566),100))</f>
        <v>7</v>
      </c>
      <c r="H566" s="8">
        <f>IF(COUNTIF($L566,"*東村山*"),100,IF(COUNTIF(L566,"*武蔵村山*"),100,IF(COUNTIF(L566,"*羽村市*"),100,IF(COUNTIF(L566,"*村*"),FIND("村",$L566,2),100))))</f>
        <v>100</v>
      </c>
      <c r="I566" s="37" t="s">
        <v>1002</v>
      </c>
      <c r="J566" s="37" t="s">
        <v>1552</v>
      </c>
      <c r="K566" s="37" t="s">
        <v>587</v>
      </c>
      <c r="L566" s="37" t="s">
        <v>1946</v>
      </c>
      <c r="M566" s="37" t="s">
        <v>2303</v>
      </c>
      <c r="N566" s="37" t="s">
        <v>14</v>
      </c>
      <c r="O566" s="34">
        <v>47603</v>
      </c>
    </row>
    <row r="567" spans="1:15" x14ac:dyDescent="0.15">
      <c r="A567" s="3">
        <f t="shared" si="8"/>
        <v>566</v>
      </c>
      <c r="B567" s="7">
        <f>VLOOKUP(C567,区市町村番号!$B$3:$C$64,2,FALSE)</f>
        <v>24</v>
      </c>
      <c r="C567" s="8" t="str">
        <f>IF(D567="区",LEFT(L567,FIND("区",L567)),IF(D567="市",LEFT(L567,FIND("市",L567)),IF(D567="町",LEFT(L567,FIND("町",L567)),IF(D567="村",LEFT(L567,FIND("村",L567)),"エラー"))))</f>
        <v>八王子市</v>
      </c>
      <c r="D567" s="8" t="str">
        <f>IF(AND(E567&lt;F567,E567&lt;G567,E567&lt;H567),"区",IF(AND(F567&lt;G567,F567&lt;H567),"市",IF(G567&lt;H567,"町","村")))</f>
        <v>市</v>
      </c>
      <c r="E567" s="8">
        <f>IF(COUNTIF($L567,"*区*"),FIND("区",$L567,2),100)</f>
        <v>100</v>
      </c>
      <c r="F567" s="8">
        <f>IF(COUNTIF($L567,"*市*"),FIND("市",$L567,2),100)</f>
        <v>4</v>
      </c>
      <c r="G567" s="8">
        <f>IF(COUNTIF($L567,"*町田市*"),100,IF(COUNTIF(L567,"*町*"),FIND("町",$L567),100))</f>
        <v>100</v>
      </c>
      <c r="H567" s="8">
        <f>IF(COUNTIF($L567,"*東村山*"),100,IF(COUNTIF(L567,"*武蔵村山*"),100,IF(COUNTIF(L567,"*羽村市*"),100,IF(COUNTIF(L567,"*村*"),FIND("村",$L567,2),100))))</f>
        <v>100</v>
      </c>
      <c r="I567" s="36" t="s">
        <v>974</v>
      </c>
      <c r="J567" s="36" t="s">
        <v>230</v>
      </c>
      <c r="K567" s="36" t="s">
        <v>1832</v>
      </c>
      <c r="L567" s="36" t="s">
        <v>1924</v>
      </c>
      <c r="M567" s="36" t="s">
        <v>2280</v>
      </c>
      <c r="N567" s="36" t="s">
        <v>51</v>
      </c>
      <c r="O567" s="34">
        <v>47542</v>
      </c>
    </row>
    <row r="568" spans="1:15" x14ac:dyDescent="0.15">
      <c r="A568" s="3">
        <f t="shared" si="8"/>
        <v>567</v>
      </c>
      <c r="B568" s="7">
        <f>VLOOKUP(C568,区市町村番号!$B$3:$C$64,2,FALSE)</f>
        <v>24</v>
      </c>
      <c r="C568" s="8" t="str">
        <f>IF(D568="区",LEFT(L568,FIND("区",L568)),IF(D568="市",LEFT(L568,FIND("市",L568)),IF(D568="町",LEFT(L568,FIND("町",L568)),IF(D568="村",LEFT(L568,FIND("村",L568)),"エラー"))))</f>
        <v>八王子市</v>
      </c>
      <c r="D568" s="8" t="str">
        <f>IF(AND(E568&lt;F568,E568&lt;G568,E568&lt;H568),"区",IF(AND(F568&lt;G568,F568&lt;H568),"市",IF(G568&lt;H568,"町","村")))</f>
        <v>市</v>
      </c>
      <c r="E568" s="8">
        <f>IF(COUNTIF($L568,"*区*"),FIND("区",$L568,2),100)</f>
        <v>100</v>
      </c>
      <c r="F568" s="8">
        <f>IF(COUNTIF($L568,"*市*"),FIND("市",$L568,2),100)</f>
        <v>4</v>
      </c>
      <c r="G568" s="8">
        <f>IF(COUNTIF($L568,"*町田市*"),100,IF(COUNTIF(L568,"*町*"),FIND("町",$L568),100))</f>
        <v>9</v>
      </c>
      <c r="H568" s="8">
        <f>IF(COUNTIF($L568,"*東村山*"),100,IF(COUNTIF(L568,"*武蔵村山*"),100,IF(COUNTIF(L568,"*羽村市*"),100,IF(COUNTIF(L568,"*村*"),FIND("村",$L568,2),100))))</f>
        <v>100</v>
      </c>
      <c r="I568" s="37" t="s">
        <v>1369</v>
      </c>
      <c r="J568" s="37" t="s">
        <v>251</v>
      </c>
      <c r="K568" s="37" t="s">
        <v>636</v>
      </c>
      <c r="L568" s="37" t="s">
        <v>3400</v>
      </c>
      <c r="M568" s="37" t="s">
        <v>342</v>
      </c>
      <c r="N568" s="37" t="s">
        <v>3</v>
      </c>
      <c r="O568" s="34">
        <v>48029</v>
      </c>
    </row>
    <row r="569" spans="1:15" x14ac:dyDescent="0.15">
      <c r="A569" s="3">
        <f t="shared" si="8"/>
        <v>568</v>
      </c>
      <c r="B569" s="7">
        <f>VLOOKUP(C569,区市町村番号!$B$3:$C$64,2,FALSE)</f>
        <v>24</v>
      </c>
      <c r="C569" s="8" t="str">
        <f>IF(D569="区",LEFT(L569,FIND("区",L569)),IF(D569="市",LEFT(L569,FIND("市",L569)),IF(D569="町",LEFT(L569,FIND("町",L569)),IF(D569="村",LEFT(L569,FIND("村",L569)),"エラー"))))</f>
        <v>八王子市</v>
      </c>
      <c r="D569" s="8" t="str">
        <f>IF(AND(E569&lt;F569,E569&lt;G569,E569&lt;H569),"区",IF(AND(F569&lt;G569,F569&lt;H569),"市",IF(G569&lt;H569,"町","村")))</f>
        <v>市</v>
      </c>
      <c r="E569" s="8">
        <f>IF(COUNTIF($L569,"*区*"),FIND("区",$L569,2),100)</f>
        <v>100</v>
      </c>
      <c r="F569" s="8">
        <f>IF(COUNTIF($L569,"*市*"),FIND("市",$L569,2),100)</f>
        <v>4</v>
      </c>
      <c r="G569" s="8">
        <f>IF(COUNTIF($L569,"*町田市*"),100,IF(COUNTIF(L569,"*町*"),FIND("町",$L569),100))</f>
        <v>100</v>
      </c>
      <c r="H569" s="8">
        <f>IF(COUNTIF($L569,"*東村山*"),100,IF(COUNTIF(L569,"*武蔵村山*"),100,IF(COUNTIF(L569,"*羽村市*"),100,IF(COUNTIF(L569,"*村*"),FIND("村",$L569,2),100))))</f>
        <v>100</v>
      </c>
      <c r="I569" s="37" t="s">
        <v>1214</v>
      </c>
      <c r="J569" s="37" t="s">
        <v>1693</v>
      </c>
      <c r="K569" s="37" t="s">
        <v>628</v>
      </c>
      <c r="L569" s="37" t="s">
        <v>2079</v>
      </c>
      <c r="M569" s="37" t="s">
        <v>2447</v>
      </c>
      <c r="N569" s="37" t="s">
        <v>2</v>
      </c>
      <c r="O569" s="34">
        <v>46022</v>
      </c>
    </row>
    <row r="570" spans="1:15" x14ac:dyDescent="0.15">
      <c r="A570" s="3">
        <f t="shared" si="8"/>
        <v>569</v>
      </c>
      <c r="B570" s="7">
        <f>VLOOKUP(C570,区市町村番号!$B$3:$C$64,2,FALSE)</f>
        <v>25</v>
      </c>
      <c r="C570" s="8" t="str">
        <f>IF(D570="区",LEFT(L570,FIND("区",L570)),IF(D570="市",LEFT(L570,FIND("市",L570)),IF(D570="町",LEFT(L570,FIND("町",L570)),IF(D570="村",LEFT(L570,FIND("村",L570)),"エラー"))))</f>
        <v>立川市</v>
      </c>
      <c r="D570" s="8" t="str">
        <f>IF(AND(E570&lt;F570,E570&lt;G570,E570&lt;H570),"区",IF(AND(F570&lt;G570,F570&lt;H570),"市",IF(G570&lt;H570,"町","村")))</f>
        <v>市</v>
      </c>
      <c r="E570" s="8">
        <f>IF(COUNTIF($L570,"*区*"),FIND("区",$L570,2),100)</f>
        <v>100</v>
      </c>
      <c r="F570" s="8">
        <f>IF(COUNTIF($L570,"*市*"),FIND("市",$L570,2),100)</f>
        <v>3</v>
      </c>
      <c r="G570" s="8">
        <f>IF(COUNTIF($L570,"*町田市*"),100,IF(COUNTIF(L570,"*町*"),FIND("町",$L570),100))</f>
        <v>6</v>
      </c>
      <c r="H570" s="8">
        <f>IF(COUNTIF($L570,"*東村山*"),100,IF(COUNTIF(L570,"*武蔵村山*"),100,IF(COUNTIF(L570,"*羽村市*"),100,IF(COUNTIF(L570,"*村*"),FIND("村",$L570,2),100))))</f>
        <v>100</v>
      </c>
      <c r="I570" s="37" t="s">
        <v>2634</v>
      </c>
      <c r="J570" s="37" t="s">
        <v>2660</v>
      </c>
      <c r="K570" s="37" t="s">
        <v>2661</v>
      </c>
      <c r="L570" s="37" t="s">
        <v>2662</v>
      </c>
      <c r="M570" s="37" t="s">
        <v>2663</v>
      </c>
      <c r="N570" s="37" t="s">
        <v>3</v>
      </c>
      <c r="O570" s="34">
        <v>46418</v>
      </c>
    </row>
    <row r="571" spans="1:15" x14ac:dyDescent="0.15">
      <c r="A571" s="3">
        <f t="shared" si="8"/>
        <v>570</v>
      </c>
      <c r="B571" s="7">
        <f>VLOOKUP(C571,区市町村番号!$B$3:$C$64,2,FALSE)</f>
        <v>25</v>
      </c>
      <c r="C571" s="8" t="str">
        <f>IF(D571="区",LEFT(L571,FIND("区",L571)),IF(D571="市",LEFT(L571,FIND("市",L571)),IF(D571="町",LEFT(L571,FIND("町",L571)),IF(D571="村",LEFT(L571,FIND("村",L571)),"エラー"))))</f>
        <v>立川市</v>
      </c>
      <c r="D571" s="8" t="str">
        <f>IF(AND(E571&lt;F571,E571&lt;G571,E571&lt;H571),"区",IF(AND(F571&lt;G571,F571&lt;H571),"市",IF(G571&lt;H571,"町","村")))</f>
        <v>市</v>
      </c>
      <c r="E571" s="8">
        <f>IF(COUNTIF($L571,"*区*"),FIND("区",$L571,2),100)</f>
        <v>100</v>
      </c>
      <c r="F571" s="8">
        <f>IF(COUNTIF($L571,"*市*"),FIND("市",$L571,2),100)</f>
        <v>3</v>
      </c>
      <c r="G571" s="8">
        <f>IF(COUNTIF($L571,"*町田市*"),100,IF(COUNTIF(L571,"*町*"),FIND("町",$L571),100))</f>
        <v>6</v>
      </c>
      <c r="H571" s="8">
        <f>IF(COUNTIF($L571,"*東村山*"),100,IF(COUNTIF(L571,"*武蔵村山*"),100,IF(COUNTIF(L571,"*羽村市*"),100,IF(COUNTIF(L571,"*村*"),FIND("村",$L571,2),100))))</f>
        <v>100</v>
      </c>
      <c r="I571" s="37" t="s">
        <v>1160</v>
      </c>
      <c r="J571" s="37" t="s">
        <v>1651</v>
      </c>
      <c r="K571" s="37" t="s">
        <v>584</v>
      </c>
      <c r="L571" s="37" t="s">
        <v>2038</v>
      </c>
      <c r="M571" s="37" t="s">
        <v>2406</v>
      </c>
      <c r="N571" s="37" t="s">
        <v>14</v>
      </c>
      <c r="O571" s="34">
        <v>45900</v>
      </c>
    </row>
    <row r="572" spans="1:15" x14ac:dyDescent="0.15">
      <c r="A572" s="3">
        <f t="shared" si="8"/>
        <v>571</v>
      </c>
      <c r="B572" s="7">
        <f>VLOOKUP(C572,区市町村番号!$B$3:$C$64,2,FALSE)</f>
        <v>25</v>
      </c>
      <c r="C572" s="8" t="str">
        <f>IF(D572="区",LEFT(L572,FIND("区",L572)),IF(D572="市",LEFT(L572,FIND("市",L572)),IF(D572="町",LEFT(L572,FIND("町",L572)),IF(D572="村",LEFT(L572,FIND("村",L572)),"エラー"))))</f>
        <v>立川市</v>
      </c>
      <c r="D572" s="8" t="str">
        <f>IF(AND(E572&lt;F572,E572&lt;G572,E572&lt;H572),"区",IF(AND(F572&lt;G572,F572&lt;H572),"市",IF(G572&lt;H572,"町","村")))</f>
        <v>市</v>
      </c>
      <c r="E572" s="8">
        <f>IF(COUNTIF($L572,"*区*"),FIND("区",$L572,2),100)</f>
        <v>100</v>
      </c>
      <c r="F572" s="8">
        <f>IF(COUNTIF($L572,"*市*"),FIND("市",$L572,2),100)</f>
        <v>3</v>
      </c>
      <c r="G572" s="8">
        <f>IF(COUNTIF($L572,"*町田市*"),100,IF(COUNTIF(L572,"*町*"),FIND("町",$L572),100))</f>
        <v>5</v>
      </c>
      <c r="H572" s="8">
        <f>IF(COUNTIF($L572,"*東村山*"),100,IF(COUNTIF(L572,"*武蔵村山*"),100,IF(COUNTIF(L572,"*羽村市*"),100,IF(COUNTIF(L572,"*村*"),FIND("村",$L572,2),100))))</f>
        <v>100</v>
      </c>
      <c r="I572" s="37" t="s">
        <v>3012</v>
      </c>
      <c r="J572" s="37" t="s">
        <v>3062</v>
      </c>
      <c r="K572" s="37" t="s">
        <v>3063</v>
      </c>
      <c r="L572" s="37" t="s">
        <v>3064</v>
      </c>
      <c r="M572" s="37" t="s">
        <v>3065</v>
      </c>
      <c r="N572" s="37" t="s">
        <v>12</v>
      </c>
      <c r="O572" s="34">
        <v>47238</v>
      </c>
    </row>
    <row r="573" spans="1:15" ht="27" x14ac:dyDescent="0.15">
      <c r="A573" s="3">
        <f t="shared" si="8"/>
        <v>572</v>
      </c>
      <c r="B573" s="7">
        <f>VLOOKUP(C573,区市町村番号!$B$3:$C$64,2,FALSE)</f>
        <v>25</v>
      </c>
      <c r="C573" s="8" t="str">
        <f>IF(D573="区",LEFT(L573,FIND("区",L573)),IF(D573="市",LEFT(L573,FIND("市",L573)),IF(D573="町",LEFT(L573,FIND("町",L573)),IF(D573="村",LEFT(L573,FIND("村",L573)),"エラー"))))</f>
        <v>立川市</v>
      </c>
      <c r="D573" s="8" t="str">
        <f>IF(AND(E573&lt;F573,E573&lt;G573,E573&lt;H573),"区",IF(AND(F573&lt;G573,F573&lt;H573),"市",IF(G573&lt;H573,"町","村")))</f>
        <v>市</v>
      </c>
      <c r="E573" s="8">
        <f>IF(COUNTIF($L573,"*区*"),FIND("区",$L573,2),100)</f>
        <v>100</v>
      </c>
      <c r="F573" s="8">
        <f>IF(COUNTIF($L573,"*市*"),FIND("市",$L573,2),100)</f>
        <v>3</v>
      </c>
      <c r="G573" s="8">
        <f>IF(COUNTIF($L573,"*町田市*"),100,IF(COUNTIF(L573,"*町*"),FIND("町",$L573),100))</f>
        <v>5</v>
      </c>
      <c r="H573" s="8">
        <f>IF(COUNTIF($L573,"*東村山*"),100,IF(COUNTIF(L573,"*武蔵村山*"),100,IF(COUNTIF(L573,"*羽村市*"),100,IF(COUNTIF(L573,"*村*"),FIND("村",$L573,2),100))))</f>
        <v>100</v>
      </c>
      <c r="I573" s="37" t="s">
        <v>1088</v>
      </c>
      <c r="J573" s="37" t="s">
        <v>1599</v>
      </c>
      <c r="K573" s="37" t="s">
        <v>2747</v>
      </c>
      <c r="L573" s="37" t="s">
        <v>2815</v>
      </c>
      <c r="M573" s="37" t="s">
        <v>2816</v>
      </c>
      <c r="N573" s="37" t="s">
        <v>2748</v>
      </c>
      <c r="O573" s="34">
        <v>47634</v>
      </c>
    </row>
    <row r="574" spans="1:15" ht="27" x14ac:dyDescent="0.15">
      <c r="A574" s="3">
        <f t="shared" si="8"/>
        <v>573</v>
      </c>
      <c r="B574" s="7">
        <f>VLOOKUP(C574,区市町村番号!$B$3:$C$64,2,FALSE)</f>
        <v>25</v>
      </c>
      <c r="C574" s="8" t="str">
        <f>IF(D574="区",LEFT(L574,FIND("区",L574)),IF(D574="市",LEFT(L574,FIND("市",L574)),IF(D574="町",LEFT(L574,FIND("町",L574)),IF(D574="村",LEFT(L574,FIND("村",L574)),"エラー"))))</f>
        <v>立川市</v>
      </c>
      <c r="D574" s="8" t="str">
        <f>IF(AND(E574&lt;F574,E574&lt;G574,E574&lt;H574),"区",IF(AND(F574&lt;G574,F574&lt;H574),"市",IF(G574&lt;H574,"町","村")))</f>
        <v>市</v>
      </c>
      <c r="E574" s="8">
        <f>IF(COUNTIF($L574,"*区*"),FIND("区",$L574,2),100)</f>
        <v>100</v>
      </c>
      <c r="F574" s="8">
        <f>IF(COUNTIF($L574,"*市*"),FIND("市",$L574,2),100)</f>
        <v>3</v>
      </c>
      <c r="G574" s="8">
        <f>IF(COUNTIF($L574,"*町田市*"),100,IF(COUNTIF(L574,"*町*"),FIND("町",$L574),100))</f>
        <v>5</v>
      </c>
      <c r="H574" s="8">
        <f>IF(COUNTIF($L574,"*東村山*"),100,IF(COUNTIF(L574,"*武蔵村山*"),100,IF(COUNTIF(L574,"*羽村市*"),100,IF(COUNTIF(L574,"*村*"),FIND("村",$L574,2),100))))</f>
        <v>100</v>
      </c>
      <c r="I574" s="37" t="s">
        <v>1447</v>
      </c>
      <c r="J574" s="37" t="s">
        <v>1599</v>
      </c>
      <c r="K574" s="37" t="s">
        <v>2747</v>
      </c>
      <c r="L574" s="37" t="s">
        <v>2815</v>
      </c>
      <c r="M574" s="37" t="s">
        <v>2816</v>
      </c>
      <c r="N574" s="37" t="s">
        <v>2748</v>
      </c>
      <c r="O574" s="34">
        <v>46538</v>
      </c>
    </row>
    <row r="575" spans="1:15" ht="27" x14ac:dyDescent="0.15">
      <c r="A575" s="3">
        <f t="shared" si="8"/>
        <v>574</v>
      </c>
      <c r="B575" s="7">
        <f>VLOOKUP(C575,区市町村番号!$B$3:$C$64,2,FALSE)</f>
        <v>25</v>
      </c>
      <c r="C575" s="8" t="str">
        <f>IF(D575="区",LEFT(L575,FIND("区",L575)),IF(D575="市",LEFT(L575,FIND("市",L575)),IF(D575="町",LEFT(L575,FIND("町",L575)),IF(D575="村",LEFT(L575,FIND("村",L575)),"エラー"))))</f>
        <v>立川市</v>
      </c>
      <c r="D575" s="8" t="str">
        <f>IF(AND(E575&lt;F575,E575&lt;G575,E575&lt;H575),"区",IF(AND(F575&lt;G575,F575&lt;H575),"市",IF(G575&lt;H575,"町","村")))</f>
        <v>市</v>
      </c>
      <c r="E575" s="8">
        <f>IF(COUNTIF($L575,"*区*"),FIND("区",$L575,2),100)</f>
        <v>100</v>
      </c>
      <c r="F575" s="8">
        <f>IF(COUNTIF($L575,"*市*"),FIND("市",$L575,2),100)</f>
        <v>3</v>
      </c>
      <c r="G575" s="8">
        <f>IF(COUNTIF($L575,"*町田市*"),100,IF(COUNTIF(L575,"*町*"),FIND("町",$L575),100))</f>
        <v>5</v>
      </c>
      <c r="H575" s="8">
        <f>IF(COUNTIF($L575,"*東村山*"),100,IF(COUNTIF(L575,"*武蔵村山*"),100,IF(COUNTIF(L575,"*羽村市*"),100,IF(COUNTIF(L575,"*村*"),FIND("村",$L575,2),100))))</f>
        <v>100</v>
      </c>
      <c r="I575" s="37" t="s">
        <v>1320</v>
      </c>
      <c r="J575" s="37" t="s">
        <v>1599</v>
      </c>
      <c r="K575" s="37" t="s">
        <v>2747</v>
      </c>
      <c r="L575" s="37" t="s">
        <v>2815</v>
      </c>
      <c r="M575" s="37" t="s">
        <v>2816</v>
      </c>
      <c r="N575" s="37" t="s">
        <v>2748</v>
      </c>
      <c r="O575" s="34">
        <v>47026</v>
      </c>
    </row>
    <row r="576" spans="1:15" ht="27" x14ac:dyDescent="0.15">
      <c r="A576" s="3">
        <f t="shared" si="8"/>
        <v>575</v>
      </c>
      <c r="B576" s="7">
        <f>VLOOKUP(C576,区市町村番号!$B$3:$C$64,2,FALSE)</f>
        <v>25</v>
      </c>
      <c r="C576" s="8" t="str">
        <f>IF(D576="区",LEFT(L576,FIND("区",L576)),IF(D576="市",LEFT(L576,FIND("市",L576)),IF(D576="町",LEFT(L576,FIND("町",L576)),IF(D576="村",LEFT(L576,FIND("村",L576)),"エラー"))))</f>
        <v>立川市</v>
      </c>
      <c r="D576" s="8" t="str">
        <f>IF(AND(E576&lt;F576,E576&lt;G576,E576&lt;H576),"区",IF(AND(F576&lt;G576,F576&lt;H576),"市",IF(G576&lt;H576,"町","村")))</f>
        <v>市</v>
      </c>
      <c r="E576" s="8">
        <f>IF(COUNTIF($L576,"*区*"),FIND("区",$L576,2),100)</f>
        <v>100</v>
      </c>
      <c r="F576" s="8">
        <f>IF(COUNTIF($L576,"*市*"),FIND("市",$L576,2),100)</f>
        <v>3</v>
      </c>
      <c r="G576" s="8">
        <f>IF(COUNTIF($L576,"*町田市*"),100,IF(COUNTIF(L576,"*町*"),FIND("町",$L576),100))</f>
        <v>5</v>
      </c>
      <c r="H576" s="8">
        <f>IF(COUNTIF($L576,"*東村山*"),100,IF(COUNTIF(L576,"*武蔵村山*"),100,IF(COUNTIF(L576,"*羽村市*"),100,IF(COUNTIF(L576,"*村*"),FIND("村",$L576,2),100))))</f>
        <v>100</v>
      </c>
      <c r="I576" s="37" t="s">
        <v>1086</v>
      </c>
      <c r="J576" s="37" t="s">
        <v>1599</v>
      </c>
      <c r="K576" s="37" t="s">
        <v>2747</v>
      </c>
      <c r="L576" s="37" t="s">
        <v>2815</v>
      </c>
      <c r="M576" s="37" t="s">
        <v>2816</v>
      </c>
      <c r="N576" s="37" t="s">
        <v>2748</v>
      </c>
      <c r="O576" s="34">
        <v>47634</v>
      </c>
    </row>
    <row r="577" spans="1:15" ht="27" x14ac:dyDescent="0.15">
      <c r="A577" s="3">
        <f t="shared" si="8"/>
        <v>576</v>
      </c>
      <c r="B577" s="7">
        <f>VLOOKUP(C577,区市町村番号!$B$3:$C$64,2,FALSE)</f>
        <v>25</v>
      </c>
      <c r="C577" s="8" t="str">
        <f>IF(D577="区",LEFT(L577,FIND("区",L577)),IF(D577="市",LEFT(L577,FIND("市",L577)),IF(D577="町",LEFT(L577,FIND("町",L577)),IF(D577="村",LEFT(L577,FIND("村",L577)),"エラー"))))</f>
        <v>立川市</v>
      </c>
      <c r="D577" s="8" t="str">
        <f>IF(AND(E577&lt;F577,E577&lt;G577,E577&lt;H577),"区",IF(AND(F577&lt;G577,F577&lt;H577),"市",IF(G577&lt;H577,"町","村")))</f>
        <v>市</v>
      </c>
      <c r="E577" s="8">
        <f>IF(COUNTIF($L577,"*区*"),FIND("区",$L577,2),100)</f>
        <v>100</v>
      </c>
      <c r="F577" s="8">
        <f>IF(COUNTIF($L577,"*市*"),FIND("市",$L577,2),100)</f>
        <v>3</v>
      </c>
      <c r="G577" s="8">
        <f>IF(COUNTIF($L577,"*町田市*"),100,IF(COUNTIF(L577,"*町*"),FIND("町",$L577),100))</f>
        <v>5</v>
      </c>
      <c r="H577" s="8">
        <f>IF(COUNTIF($L577,"*東村山*"),100,IF(COUNTIF(L577,"*武蔵村山*"),100,IF(COUNTIF(L577,"*羽村市*"),100,IF(COUNTIF(L577,"*村*"),FIND("村",$L577,2),100))))</f>
        <v>100</v>
      </c>
      <c r="I577" s="37" t="s">
        <v>1087</v>
      </c>
      <c r="J577" s="37" t="s">
        <v>1599</v>
      </c>
      <c r="K577" s="37" t="s">
        <v>2747</v>
      </c>
      <c r="L577" s="37" t="s">
        <v>2815</v>
      </c>
      <c r="M577" s="37" t="s">
        <v>2816</v>
      </c>
      <c r="N577" s="37" t="s">
        <v>2748</v>
      </c>
      <c r="O577" s="34">
        <v>47634</v>
      </c>
    </row>
    <row r="578" spans="1:15" x14ac:dyDescent="0.15">
      <c r="A578" s="3">
        <f t="shared" si="8"/>
        <v>577</v>
      </c>
      <c r="B578" s="7">
        <f>VLOOKUP(C578,区市町村番号!$B$3:$C$64,2,FALSE)</f>
        <v>25</v>
      </c>
      <c r="C578" s="8" t="str">
        <f>IF(D578="区",LEFT(L578,FIND("区",L578)),IF(D578="市",LEFT(L578,FIND("市",L578)),IF(D578="町",LEFT(L578,FIND("町",L578)),IF(D578="村",LEFT(L578,FIND("村",L578)),"エラー"))))</f>
        <v>立川市</v>
      </c>
      <c r="D578" s="8" t="str">
        <f>IF(AND(E578&lt;F578,E578&lt;G578,E578&lt;H578),"区",IF(AND(F578&lt;G578,F578&lt;H578),"市",IF(G578&lt;H578,"町","村")))</f>
        <v>市</v>
      </c>
      <c r="E578" s="8">
        <f>IF(COUNTIF($L578,"*区*"),FIND("区",$L578,2),100)</f>
        <v>100</v>
      </c>
      <c r="F578" s="8">
        <f>IF(COUNTIF($L578,"*市*"),FIND("市",$L578,2),100)</f>
        <v>3</v>
      </c>
      <c r="G578" s="8">
        <f>IF(COUNTIF($L578,"*町田市*"),100,IF(COUNTIF(L578,"*町*"),FIND("町",$L578),100))</f>
        <v>7</v>
      </c>
      <c r="H578" s="8">
        <f>IF(COUNTIF($L578,"*東村山*"),100,IF(COUNTIF(L578,"*武蔵村山*"),100,IF(COUNTIF(L578,"*羽村市*"),100,IF(COUNTIF(L578,"*村*"),FIND("村",$L578,2),100))))</f>
        <v>100</v>
      </c>
      <c r="I578" s="37" t="s">
        <v>1368</v>
      </c>
      <c r="J578" s="37" t="s">
        <v>1741</v>
      </c>
      <c r="K578" s="37" t="s">
        <v>564</v>
      </c>
      <c r="L578" s="37" t="s">
        <v>2131</v>
      </c>
      <c r="M578" s="37" t="s">
        <v>2491</v>
      </c>
      <c r="N578" s="37" t="s">
        <v>35</v>
      </c>
      <c r="O578" s="34">
        <v>47664</v>
      </c>
    </row>
    <row r="579" spans="1:15" x14ac:dyDescent="0.15">
      <c r="A579" s="3">
        <f t="shared" si="8"/>
        <v>578</v>
      </c>
      <c r="B579" s="7">
        <f>VLOOKUP(C579,区市町村番号!$B$3:$C$64,2,FALSE)</f>
        <v>25</v>
      </c>
      <c r="C579" s="8" t="str">
        <f>IF(D579="区",LEFT(L579,FIND("区",L579)),IF(D579="市",LEFT(L579,FIND("市",L579)),IF(D579="町",LEFT(L579,FIND("町",L579)),IF(D579="村",LEFT(L579,FIND("村",L579)),"エラー"))))</f>
        <v>立川市</v>
      </c>
      <c r="D579" s="8" t="str">
        <f>IF(AND(E579&lt;F579,E579&lt;G579,E579&lt;H579),"区",IF(AND(F579&lt;G579,F579&lt;H579),"市",IF(G579&lt;H579,"町","村")))</f>
        <v>市</v>
      </c>
      <c r="E579" s="8">
        <f>IF(COUNTIF($L579,"*区*"),FIND("区",$L579,2),100)</f>
        <v>100</v>
      </c>
      <c r="F579" s="8">
        <f>IF(COUNTIF($L579,"*市*"),FIND("市",$L579,2),100)</f>
        <v>3</v>
      </c>
      <c r="G579" s="8">
        <f>IF(COUNTIF($L579,"*町田市*"),100,IF(COUNTIF(L579,"*町*"),FIND("町",$L579),100))</f>
        <v>7</v>
      </c>
      <c r="H579" s="8">
        <f>IF(COUNTIF($L579,"*東村山*"),100,IF(COUNTIF(L579,"*武蔵村山*"),100,IF(COUNTIF(L579,"*羽村市*"),100,IF(COUNTIF(L579,"*村*"),FIND("村",$L579,2),100))))</f>
        <v>100</v>
      </c>
      <c r="I579" s="37" t="s">
        <v>1310</v>
      </c>
      <c r="J579" s="37" t="s">
        <v>1741</v>
      </c>
      <c r="K579" s="37" t="s">
        <v>564</v>
      </c>
      <c r="L579" s="37" t="s">
        <v>2131</v>
      </c>
      <c r="M579" s="37" t="s">
        <v>2491</v>
      </c>
      <c r="N579" s="37" t="s">
        <v>3</v>
      </c>
      <c r="O579" s="34">
        <v>46965</v>
      </c>
    </row>
    <row r="580" spans="1:15" ht="27" x14ac:dyDescent="0.15">
      <c r="A580" s="3">
        <f t="shared" ref="A580:A643" si="9">A579+1</f>
        <v>579</v>
      </c>
      <c r="B580" s="7">
        <f>VLOOKUP(C580,区市町村番号!$B$3:$C$64,2,FALSE)</f>
        <v>26</v>
      </c>
      <c r="C580" s="8" t="str">
        <f>IF(D580="区",LEFT(L580,FIND("区",L580)),IF(D580="市",LEFT(L580,FIND("市",L580)),IF(D580="町",LEFT(L580,FIND("町",L580)),IF(D580="村",LEFT(L580,FIND("村",L580)),"エラー"))))</f>
        <v>武蔵野市</v>
      </c>
      <c r="D580" s="8" t="str">
        <f>IF(AND(E580&lt;F580,E580&lt;G580,E580&lt;H580),"区",IF(AND(F580&lt;G580,F580&lt;H580),"市",IF(G580&lt;H580,"町","村")))</f>
        <v>市</v>
      </c>
      <c r="E580" s="8">
        <f>IF(COUNTIF($L580,"*区*"),FIND("区",$L580,2),100)</f>
        <v>100</v>
      </c>
      <c r="F580" s="8">
        <f>IF(COUNTIF($L580,"*市*"),FIND("市",$L580,2),100)</f>
        <v>4</v>
      </c>
      <c r="G580" s="8">
        <f>IF(COUNTIF($L580,"*町田市*"),100,IF(COUNTIF(L580,"*町*"),FIND("町",$L580),100))</f>
        <v>7</v>
      </c>
      <c r="H580" s="8">
        <f>IF(COUNTIF($L580,"*東村山*"),100,IF(COUNTIF(L580,"*武蔵村山*"),100,IF(COUNTIF(L580,"*羽村市*"),100,IF(COUNTIF(L580,"*村*"),FIND("村",$L580,2),100))))</f>
        <v>100</v>
      </c>
      <c r="I580" s="37" t="s">
        <v>1141</v>
      </c>
      <c r="J580" s="37" t="s">
        <v>1635</v>
      </c>
      <c r="K580" s="37" t="s">
        <v>440</v>
      </c>
      <c r="L580" s="37" t="s">
        <v>2023</v>
      </c>
      <c r="M580" s="37" t="s">
        <v>2389</v>
      </c>
      <c r="N580" s="37" t="s">
        <v>3372</v>
      </c>
      <c r="O580" s="34">
        <v>47695</v>
      </c>
    </row>
    <row r="581" spans="1:15" x14ac:dyDescent="0.15">
      <c r="A581" s="3">
        <f t="shared" si="9"/>
        <v>580</v>
      </c>
      <c r="B581" s="7">
        <f>VLOOKUP(C581,区市町村番号!$B$3:$C$64,2,FALSE)</f>
        <v>26</v>
      </c>
      <c r="C581" s="8" t="str">
        <f>IF(D581="区",LEFT(L581,FIND("区",L581)),IF(D581="市",LEFT(L581,FIND("市",L581)),IF(D581="町",LEFT(L581,FIND("町",L581)),IF(D581="村",LEFT(L581,FIND("村",L581)),"エラー"))))</f>
        <v>武蔵野市</v>
      </c>
      <c r="D581" s="8" t="str">
        <f>IF(AND(E581&lt;F581,E581&lt;G581,E581&lt;H581),"区",IF(AND(F581&lt;G581,F581&lt;H581),"市",IF(G581&lt;H581,"町","村")))</f>
        <v>市</v>
      </c>
      <c r="E581" s="8">
        <f>IF(COUNTIF($L581,"*区*"),FIND("区",$L581,2),100)</f>
        <v>100</v>
      </c>
      <c r="F581" s="8">
        <f>IF(COUNTIF($L581,"*市*"),FIND("市",$L581,2),100)</f>
        <v>4</v>
      </c>
      <c r="G581" s="8">
        <f>IF(COUNTIF($L581,"*町田市*"),100,IF(COUNTIF(L581,"*町*"),FIND("町",$L581),100))</f>
        <v>6</v>
      </c>
      <c r="H581" s="8">
        <f>IF(COUNTIF($L581,"*東村山*"),100,IF(COUNTIF(L581,"*武蔵村山*"),100,IF(COUNTIF(L581,"*羽村市*"),100,IF(COUNTIF(L581,"*村*"),FIND("村",$L581,2),100))))</f>
        <v>100</v>
      </c>
      <c r="I581" s="37" t="s">
        <v>1140</v>
      </c>
      <c r="J581" s="37" t="s">
        <v>1634</v>
      </c>
      <c r="K581" s="37" t="s">
        <v>572</v>
      </c>
      <c r="L581" s="37" t="s">
        <v>2022</v>
      </c>
      <c r="M581" s="37" t="s">
        <v>2388</v>
      </c>
      <c r="N581" s="37" t="s">
        <v>2</v>
      </c>
      <c r="O581" s="34">
        <v>47695</v>
      </c>
    </row>
    <row r="582" spans="1:15" x14ac:dyDescent="0.15">
      <c r="A582" s="3">
        <f t="shared" si="9"/>
        <v>581</v>
      </c>
      <c r="B582" s="7">
        <f>VLOOKUP(C582,区市町村番号!$B$3:$C$64,2,FALSE)</f>
        <v>26</v>
      </c>
      <c r="C582" s="8" t="str">
        <f>IF(D582="区",LEFT(L582,FIND("区",L582)),IF(D582="市",LEFT(L582,FIND("市",L582)),IF(D582="町",LEFT(L582,FIND("町",L582)),IF(D582="村",LEFT(L582,FIND("村",L582)),"エラー"))))</f>
        <v>武蔵野市</v>
      </c>
      <c r="D582" s="8" t="str">
        <f>IF(AND(E582&lt;F582,E582&lt;G582,E582&lt;H582),"区",IF(AND(F582&lt;G582,F582&lt;H582),"市",IF(G582&lt;H582,"町","村")))</f>
        <v>市</v>
      </c>
      <c r="E582" s="8">
        <f>IF(COUNTIF($L582,"*区*"),FIND("区",$L582,2),100)</f>
        <v>100</v>
      </c>
      <c r="F582" s="8">
        <f>IF(COUNTIF($L582,"*市*"),FIND("市",$L582,2),100)</f>
        <v>4</v>
      </c>
      <c r="G582" s="8">
        <f>IF(COUNTIF($L582,"*町田市*"),100,IF(COUNTIF(L582,"*町*"),FIND("町",$L582),100))</f>
        <v>100</v>
      </c>
      <c r="H582" s="8">
        <f>IF(COUNTIF($L582,"*東村山*"),100,IF(COUNTIF(L582,"*武蔵村山*"),100,IF(COUNTIF(L582,"*羽村市*"),100,IF(COUNTIF(L582,"*村*"),FIND("村",$L582,2),100))))</f>
        <v>100</v>
      </c>
      <c r="I582" s="37" t="s">
        <v>985</v>
      </c>
      <c r="J582" s="37" t="s">
        <v>1541</v>
      </c>
      <c r="K582" s="37" t="s">
        <v>622</v>
      </c>
      <c r="L582" s="37" t="s">
        <v>1934</v>
      </c>
      <c r="M582" s="37" t="s">
        <v>2290</v>
      </c>
      <c r="N582" s="37" t="s">
        <v>3</v>
      </c>
      <c r="O582" s="34">
        <v>47573</v>
      </c>
    </row>
    <row r="583" spans="1:15" x14ac:dyDescent="0.15">
      <c r="A583" s="3">
        <f t="shared" si="9"/>
        <v>582</v>
      </c>
      <c r="B583" s="7">
        <f>VLOOKUP(C583,区市町村番号!$B$3:$C$64,2,FALSE)</f>
        <v>26</v>
      </c>
      <c r="C583" s="8" t="str">
        <f>IF(D583="区",LEFT(L583,FIND("区",L583)),IF(D583="市",LEFT(L583,FIND("市",L583)),IF(D583="町",LEFT(L583,FIND("町",L583)),IF(D583="村",LEFT(L583,FIND("村",L583)),"エラー"))))</f>
        <v>武蔵野市</v>
      </c>
      <c r="D583" s="8" t="str">
        <f>IF(AND(E583&lt;F583,E583&lt;G583,E583&lt;H583),"区",IF(AND(F583&lt;G583,F583&lt;H583),"市",IF(G583&lt;H583,"町","村")))</f>
        <v>市</v>
      </c>
      <c r="E583" s="8">
        <f>IF(COUNTIF($L583,"*区*"),FIND("区",$L583,2),100)</f>
        <v>100</v>
      </c>
      <c r="F583" s="8">
        <f>IF(COUNTIF($L583,"*市*"),FIND("市",$L583,2),100)</f>
        <v>4</v>
      </c>
      <c r="G583" s="8">
        <f>IF(COUNTIF($L583,"*町田市*"),100,IF(COUNTIF(L583,"*町*"),FIND("町",$L583),100))</f>
        <v>100</v>
      </c>
      <c r="H583" s="8">
        <f>IF(COUNTIF($L583,"*東村山*"),100,IF(COUNTIF(L583,"*武蔵村山*"),100,IF(COUNTIF(L583,"*羽村市*"),100,IF(COUNTIF(L583,"*村*"),FIND("村",$L583,2),100))))</f>
        <v>100</v>
      </c>
      <c r="I583" s="37" t="s">
        <v>1245</v>
      </c>
      <c r="J583" s="37" t="s">
        <v>3036</v>
      </c>
      <c r="K583" s="37" t="s">
        <v>3037</v>
      </c>
      <c r="L583" s="37" t="s">
        <v>3038</v>
      </c>
      <c r="M583" s="37" t="s">
        <v>3039</v>
      </c>
      <c r="N583" s="37" t="s">
        <v>3</v>
      </c>
      <c r="O583" s="34">
        <v>46203</v>
      </c>
    </row>
    <row r="584" spans="1:15" ht="27" x14ac:dyDescent="0.15">
      <c r="A584" s="3">
        <f t="shared" si="9"/>
        <v>583</v>
      </c>
      <c r="B584" s="7">
        <f>VLOOKUP(C584,区市町村番号!$B$3:$C$64,2,FALSE)</f>
        <v>26</v>
      </c>
      <c r="C584" s="8" t="str">
        <f>IF(D584="区",LEFT(L584,FIND("区",L584)),IF(D584="市",LEFT(L584,FIND("市",L584)),IF(D584="町",LEFT(L584,FIND("町",L584)),IF(D584="村",LEFT(L584,FIND("村",L584)),"エラー"))))</f>
        <v>武蔵野市</v>
      </c>
      <c r="D584" s="8" t="str">
        <f>IF(AND(E584&lt;F584,E584&lt;G584,E584&lt;H584),"区",IF(AND(F584&lt;G584,F584&lt;H584),"市",IF(G584&lt;H584,"町","村")))</f>
        <v>市</v>
      </c>
      <c r="E584" s="8">
        <f>IF(COUNTIF($L584,"*区*"),FIND("区",$L584,2),100)</f>
        <v>100</v>
      </c>
      <c r="F584" s="8">
        <f>IF(COUNTIF($L584,"*市*"),FIND("市",$L584,2),100)</f>
        <v>4</v>
      </c>
      <c r="G584" s="8">
        <f>IF(COUNTIF($L584,"*町田市*"),100,IF(COUNTIF(L584,"*町*"),FIND("町",$L584),100))</f>
        <v>9</v>
      </c>
      <c r="H584" s="8">
        <f>IF(COUNTIF($L584,"*東村山*"),100,IF(COUNTIF(L584,"*武蔵村山*"),100,IF(COUNTIF(L584,"*羽村市*"),100,IF(COUNTIF(L584,"*村*"),FIND("村",$L584,2),100))))</f>
        <v>100</v>
      </c>
      <c r="I584" s="37" t="s">
        <v>3263</v>
      </c>
      <c r="J584" s="37" t="s">
        <v>3455</v>
      </c>
      <c r="K584" s="37" t="s">
        <v>525</v>
      </c>
      <c r="L584" s="37" t="s">
        <v>3456</v>
      </c>
      <c r="M584" s="37" t="s">
        <v>3457</v>
      </c>
      <c r="N584" s="37" t="s">
        <v>3458</v>
      </c>
      <c r="O584" s="34">
        <v>47483</v>
      </c>
    </row>
    <row r="585" spans="1:15" ht="27" x14ac:dyDescent="0.15">
      <c r="A585" s="3">
        <f t="shared" si="9"/>
        <v>584</v>
      </c>
      <c r="B585" s="7">
        <f>VLOOKUP(C585,区市町村番号!$B$3:$C$64,2,FALSE)</f>
        <v>26</v>
      </c>
      <c r="C585" s="8" t="str">
        <f>IF(D585="区",LEFT(L585,FIND("区",L585)),IF(D585="市",LEFT(L585,FIND("市",L585)),IF(D585="町",LEFT(L585,FIND("町",L585)),IF(D585="村",LEFT(L585,FIND("村",L585)),"エラー"))))</f>
        <v>武蔵野市</v>
      </c>
      <c r="D585" s="8" t="str">
        <f>IF(AND(E585&lt;F585,E585&lt;G585,E585&lt;H585),"区",IF(AND(F585&lt;G585,F585&lt;H585),"市",IF(G585&lt;H585,"町","村")))</f>
        <v>市</v>
      </c>
      <c r="E585" s="8">
        <f>IF(COUNTIF($L585,"*区*"),FIND("区",$L585,2),100)</f>
        <v>100</v>
      </c>
      <c r="F585" s="8">
        <f>IF(COUNTIF($L585,"*市*"),FIND("市",$L585,2),100)</f>
        <v>4</v>
      </c>
      <c r="G585" s="8">
        <f>IF(COUNTIF($L585,"*町田市*"),100,IF(COUNTIF(L585,"*町*"),FIND("町",$L585),100))</f>
        <v>7</v>
      </c>
      <c r="H585" s="8">
        <f>IF(COUNTIF($L585,"*東村山*"),100,IF(COUNTIF(L585,"*武蔵村山*"),100,IF(COUNTIF(L585,"*羽村市*"),100,IF(COUNTIF(L585,"*村*"),FIND("村",$L585,2),100))))</f>
        <v>100</v>
      </c>
      <c r="I585" s="36" t="s">
        <v>3256</v>
      </c>
      <c r="J585" s="36" t="s">
        <v>3436</v>
      </c>
      <c r="K585" s="36" t="s">
        <v>440</v>
      </c>
      <c r="L585" s="36" t="s">
        <v>3437</v>
      </c>
      <c r="M585" s="36" t="s">
        <v>3438</v>
      </c>
      <c r="N585" s="36" t="s">
        <v>3439</v>
      </c>
      <c r="O585" s="34">
        <v>47452</v>
      </c>
    </row>
    <row r="586" spans="1:15" x14ac:dyDescent="0.15">
      <c r="A586" s="3">
        <f t="shared" si="9"/>
        <v>585</v>
      </c>
      <c r="B586" s="7">
        <f>VLOOKUP(C586,区市町村番号!$B$3:$C$64,2,FALSE)</f>
        <v>26</v>
      </c>
      <c r="C586" s="8" t="str">
        <f>IF(D586="区",LEFT(L586,FIND("区",L586)),IF(D586="市",LEFT(L586,FIND("市",L586)),IF(D586="町",LEFT(L586,FIND("町",L586)),IF(D586="村",LEFT(L586,FIND("村",L586)),"エラー"))))</f>
        <v>武蔵野市</v>
      </c>
      <c r="D586" s="8" t="str">
        <f>IF(AND(E586&lt;F586,E586&lt;G586,E586&lt;H586),"区",IF(AND(F586&lt;G586,F586&lt;H586),"市",IF(G586&lt;H586,"町","村")))</f>
        <v>市</v>
      </c>
      <c r="E586" s="8">
        <f>IF(COUNTIF($L586,"*区*"),FIND("区",$L586,2),100)</f>
        <v>100</v>
      </c>
      <c r="F586" s="8">
        <f>IF(COUNTIF($L586,"*市*"),FIND("市",$L586,2),100)</f>
        <v>4</v>
      </c>
      <c r="G586" s="8">
        <f>IF(COUNTIF($L586,"*町田市*"),100,IF(COUNTIF(L586,"*町*"),FIND("町",$L586),100))</f>
        <v>9</v>
      </c>
      <c r="H586" s="8">
        <f>IF(COUNTIF($L586,"*東村山*"),100,IF(COUNTIF(L586,"*武蔵村山*"),100,IF(COUNTIF(L586,"*羽村市*"),100,IF(COUNTIF(L586,"*村*"),FIND("村",$L586,2),100))))</f>
        <v>100</v>
      </c>
      <c r="I586" s="37" t="s">
        <v>993</v>
      </c>
      <c r="J586" s="37" t="s">
        <v>238</v>
      </c>
      <c r="K586" s="37" t="s">
        <v>493</v>
      </c>
      <c r="L586" s="37" t="s">
        <v>1941</v>
      </c>
      <c r="M586" s="37" t="s">
        <v>2297</v>
      </c>
      <c r="N586" s="37" t="s">
        <v>14</v>
      </c>
      <c r="O586" s="34">
        <v>47573</v>
      </c>
    </row>
    <row r="587" spans="1:15" x14ac:dyDescent="0.15">
      <c r="A587" s="3">
        <f t="shared" si="9"/>
        <v>586</v>
      </c>
      <c r="B587" s="7">
        <f>VLOOKUP(C587,区市町村番号!$B$3:$C$64,2,FALSE)</f>
        <v>26</v>
      </c>
      <c r="C587" s="8" t="str">
        <f>IF(D587="区",LEFT(L587,FIND("区",L587)),IF(D587="市",LEFT(L587,FIND("市",L587)),IF(D587="町",LEFT(L587,FIND("町",L587)),IF(D587="村",LEFT(L587,FIND("村",L587)),"エラー"))))</f>
        <v>武蔵野市</v>
      </c>
      <c r="D587" s="8" t="str">
        <f>IF(AND(E587&lt;F587,E587&lt;G587,E587&lt;H587),"区",IF(AND(F587&lt;G587,F587&lt;H587),"市",IF(G587&lt;H587,"町","村")))</f>
        <v>市</v>
      </c>
      <c r="E587" s="8">
        <f>IF(COUNTIF($L587,"*区*"),FIND("区",$L587,2),100)</f>
        <v>100</v>
      </c>
      <c r="F587" s="8">
        <f>IF(COUNTIF($L587,"*市*"),FIND("市",$L587,2),100)</f>
        <v>4</v>
      </c>
      <c r="G587" s="8">
        <f>IF(COUNTIF($L587,"*町田市*"),100,IF(COUNTIF(L587,"*町*"),FIND("町",$L587),100))</f>
        <v>9</v>
      </c>
      <c r="H587" s="8">
        <f>IF(COUNTIF($L587,"*東村山*"),100,IF(COUNTIF(L587,"*武蔵村山*"),100,IF(COUNTIF(L587,"*羽村市*"),100,IF(COUNTIF(L587,"*村*"),FIND("村",$L587,2),100))))</f>
        <v>100</v>
      </c>
      <c r="I587" s="37" t="s">
        <v>2639</v>
      </c>
      <c r="J587" s="37" t="s">
        <v>2675</v>
      </c>
      <c r="K587" s="37" t="s">
        <v>525</v>
      </c>
      <c r="L587" s="37" t="s">
        <v>2676</v>
      </c>
      <c r="M587" s="37" t="s">
        <v>2677</v>
      </c>
      <c r="N587" s="37" t="s">
        <v>3</v>
      </c>
      <c r="O587" s="34">
        <v>46904</v>
      </c>
    </row>
    <row r="588" spans="1:15" x14ac:dyDescent="0.15">
      <c r="A588" s="3">
        <f t="shared" si="9"/>
        <v>587</v>
      </c>
      <c r="B588" s="7">
        <f>VLOOKUP(C588,区市町村番号!$B$3:$C$64,2,FALSE)</f>
        <v>26</v>
      </c>
      <c r="C588" s="8" t="str">
        <f>IF(D588="区",LEFT(L588,FIND("区",L588)),IF(D588="市",LEFT(L588,FIND("市",L588)),IF(D588="町",LEFT(L588,FIND("町",L588)),IF(D588="村",LEFT(L588,FIND("村",L588)),"エラー"))))</f>
        <v>武蔵野市</v>
      </c>
      <c r="D588" s="8" t="str">
        <f>IF(AND(E588&lt;F588,E588&lt;G588,E588&lt;H588),"区",IF(AND(F588&lt;G588,F588&lt;H588),"市",IF(G588&lt;H588,"町","村")))</f>
        <v>市</v>
      </c>
      <c r="E588" s="8">
        <f>IF(COUNTIF($L588,"*区*"),FIND("区",$L588,2),100)</f>
        <v>100</v>
      </c>
      <c r="F588" s="8">
        <f>IF(COUNTIF($L588,"*市*"),FIND("市",$L588,2),100)</f>
        <v>4</v>
      </c>
      <c r="G588" s="8">
        <f>IF(COUNTIF($L588,"*町田市*"),100,IF(COUNTIF(L588,"*町*"),FIND("町",$L588),100))</f>
        <v>6</v>
      </c>
      <c r="H588" s="8">
        <f>IF(COUNTIF($L588,"*東村山*"),100,IF(COUNTIF(L588,"*武蔵村山*"),100,IF(COUNTIF(L588,"*羽村市*"),100,IF(COUNTIF(L588,"*村*"),FIND("村",$L588,2),100))))</f>
        <v>100</v>
      </c>
      <c r="I588" s="37" t="s">
        <v>3264</v>
      </c>
      <c r="J588" s="37" t="s">
        <v>3459</v>
      </c>
      <c r="K588" s="37" t="s">
        <v>3460</v>
      </c>
      <c r="L588" s="37" t="s">
        <v>3461</v>
      </c>
      <c r="M588" s="37" t="s">
        <v>3462</v>
      </c>
      <c r="N588" s="37" t="s">
        <v>3</v>
      </c>
      <c r="O588" s="34">
        <v>47483</v>
      </c>
    </row>
    <row r="589" spans="1:15" ht="27" x14ac:dyDescent="0.15">
      <c r="A589" s="3">
        <f t="shared" si="9"/>
        <v>588</v>
      </c>
      <c r="B589" s="7">
        <f>VLOOKUP(C589,区市町村番号!$B$3:$C$64,2,FALSE)</f>
        <v>27</v>
      </c>
      <c r="C589" s="8" t="str">
        <f>IF(D589="区",LEFT(L589,FIND("区",L589)),IF(D589="市",LEFT(L589,FIND("市",L589)),IF(D589="町",LEFT(L589,FIND("町",L589)),IF(D589="村",LEFT(L589,FIND("村",L589)),"エラー"))))</f>
        <v>三鷹市</v>
      </c>
      <c r="D589" s="8" t="str">
        <f>IF(AND(E589&lt;F589,E589&lt;G589,E589&lt;H589),"区",IF(AND(F589&lt;G589,F589&lt;H589),"市",IF(G589&lt;H589,"町","村")))</f>
        <v>市</v>
      </c>
      <c r="E589" s="8">
        <f>IF(COUNTIF($L589,"*区*"),FIND("区",$L589,2),100)</f>
        <v>100</v>
      </c>
      <c r="F589" s="8">
        <f>IF(COUNTIF($L589,"*市*"),FIND("市",$L589,2),100)</f>
        <v>3</v>
      </c>
      <c r="G589" s="8">
        <f>IF(COUNTIF($L589,"*町田市*"),100,IF(COUNTIF(L589,"*町*"),FIND("町",$L589),100))</f>
        <v>100</v>
      </c>
      <c r="H589" s="8">
        <f>IF(COUNTIF($L589,"*東村山*"),100,IF(COUNTIF(L589,"*武蔵村山*"),100,IF(COUNTIF(L589,"*羽村市*"),100,IF(COUNTIF(L589,"*村*"),FIND("村",$L589,2),100))))</f>
        <v>100</v>
      </c>
      <c r="I589" s="37" t="s">
        <v>1183</v>
      </c>
      <c r="J589" s="37" t="s">
        <v>1671</v>
      </c>
      <c r="K589" s="37" t="s">
        <v>441</v>
      </c>
      <c r="L589" s="37" t="s">
        <v>2058</v>
      </c>
      <c r="M589" s="37" t="s">
        <v>2426</v>
      </c>
      <c r="N589" s="37" t="s">
        <v>50</v>
      </c>
      <c r="O589" s="34">
        <v>45930</v>
      </c>
    </row>
    <row r="590" spans="1:15" x14ac:dyDescent="0.15">
      <c r="A590" s="3">
        <f t="shared" si="9"/>
        <v>589</v>
      </c>
      <c r="B590" s="7">
        <f>VLOOKUP(C590,区市町村番号!$B$3:$C$64,2,FALSE)</f>
        <v>27</v>
      </c>
      <c r="C590" s="8" t="str">
        <f>IF(D590="区",LEFT(L590,FIND("区",L590)),IF(D590="市",LEFT(L590,FIND("市",L590)),IF(D590="町",LEFT(L590,FIND("町",L590)),IF(D590="村",LEFT(L590,FIND("村",L590)),"エラー"))))</f>
        <v>三鷹市</v>
      </c>
      <c r="D590" s="8" t="str">
        <f>IF(AND(E590&lt;F590,E590&lt;G590,E590&lt;H590),"区",IF(AND(F590&lt;G590,F590&lt;H590),"市",IF(G590&lt;H590,"町","村")))</f>
        <v>市</v>
      </c>
      <c r="E590" s="8">
        <f>IF(COUNTIF($L590,"*区*"),FIND("区",$L590,2),100)</f>
        <v>100</v>
      </c>
      <c r="F590" s="8">
        <f>IF(COUNTIF($L590,"*市*"),FIND("市",$L590,2),100)</f>
        <v>3</v>
      </c>
      <c r="G590" s="8">
        <f>IF(COUNTIF($L590,"*町田市*"),100,IF(COUNTIF(L590,"*町*"),FIND("町",$L590),100))</f>
        <v>100</v>
      </c>
      <c r="H590" s="8">
        <f>IF(COUNTIF($L590,"*東村山*"),100,IF(COUNTIF(L590,"*武蔵村山*"),100,IF(COUNTIF(L590,"*羽村市*"),100,IF(COUNTIF(L590,"*村*"),FIND("村",$L590,2),100))))</f>
        <v>100</v>
      </c>
      <c r="I590" s="37" t="s">
        <v>1398</v>
      </c>
      <c r="J590" s="37" t="s">
        <v>233</v>
      </c>
      <c r="K590" s="37" t="s">
        <v>578</v>
      </c>
      <c r="L590" s="37" t="s">
        <v>2179</v>
      </c>
      <c r="M590" s="37" t="s">
        <v>132</v>
      </c>
      <c r="N590" s="37" t="s">
        <v>1</v>
      </c>
      <c r="O590" s="34">
        <v>46173</v>
      </c>
    </row>
    <row r="591" spans="1:15" x14ac:dyDescent="0.15">
      <c r="A591" s="3">
        <f t="shared" si="9"/>
        <v>590</v>
      </c>
      <c r="B591" s="7">
        <f>VLOOKUP(C591,区市町村番号!$B$3:$C$64,2,FALSE)</f>
        <v>27</v>
      </c>
      <c r="C591" s="8" t="str">
        <f>IF(D591="区",LEFT(L591,FIND("区",L591)),IF(D591="市",LEFT(L591,FIND("市",L591)),IF(D591="町",LEFT(L591,FIND("町",L591)),IF(D591="村",LEFT(L591,FIND("村",L591)),"エラー"))))</f>
        <v>三鷹市</v>
      </c>
      <c r="D591" s="8" t="str">
        <f>IF(AND(E591&lt;F591,E591&lt;G591,E591&lt;H591),"区",IF(AND(F591&lt;G591,F591&lt;H591),"市",IF(G591&lt;H591,"町","村")))</f>
        <v>市</v>
      </c>
      <c r="E591" s="8">
        <f>IF(COUNTIF($L591,"*区*"),FIND("区",$L591,2),100)</f>
        <v>100</v>
      </c>
      <c r="F591" s="8">
        <f>IF(COUNTIF($L591,"*市*"),FIND("市",$L591,2),100)</f>
        <v>3</v>
      </c>
      <c r="G591" s="8">
        <f>IF(COUNTIF($L591,"*町田市*"),100,IF(COUNTIF(L591,"*町*"),FIND("町",$L591),100))</f>
        <v>100</v>
      </c>
      <c r="H591" s="8">
        <f>IF(COUNTIF($L591,"*東村山*"),100,IF(COUNTIF(L591,"*武蔵村山*"),100,IF(COUNTIF(L591,"*羽村市*"),100,IF(COUNTIF(L591,"*村*"),FIND("村",$L591,2),100))))</f>
        <v>100</v>
      </c>
      <c r="I591" s="37" t="s">
        <v>972</v>
      </c>
      <c r="J591" s="37" t="s">
        <v>1532</v>
      </c>
      <c r="K591" s="37" t="s">
        <v>396</v>
      </c>
      <c r="L591" s="37" t="s">
        <v>1922</v>
      </c>
      <c r="M591" s="37" t="s">
        <v>2278</v>
      </c>
      <c r="N591" s="37" t="s">
        <v>9</v>
      </c>
      <c r="O591" s="34">
        <v>46022</v>
      </c>
    </row>
    <row r="592" spans="1:15" x14ac:dyDescent="0.15">
      <c r="A592" s="3">
        <f t="shared" si="9"/>
        <v>591</v>
      </c>
      <c r="B592" s="7">
        <f>VLOOKUP(C592,区市町村番号!$B$3:$C$64,2,FALSE)</f>
        <v>27</v>
      </c>
      <c r="C592" s="8" t="str">
        <f>IF(D592="区",LEFT(L592,FIND("区",L592)),IF(D592="市",LEFT(L592,FIND("市",L592)),IF(D592="町",LEFT(L592,FIND("町",L592)),IF(D592="村",LEFT(L592,FIND("村",L592)),"エラー"))))</f>
        <v>三鷹市</v>
      </c>
      <c r="D592" s="8" t="str">
        <f>IF(AND(E592&lt;F592,E592&lt;G592,E592&lt;H592),"区",IF(AND(F592&lt;G592,F592&lt;H592),"市",IF(G592&lt;H592,"町","村")))</f>
        <v>市</v>
      </c>
      <c r="E592" s="8">
        <f>IF(COUNTIF($L592,"*区*"),FIND("区",$L592,2),100)</f>
        <v>100</v>
      </c>
      <c r="F592" s="8">
        <f>IF(COUNTIF($L592,"*市*"),FIND("市",$L592,2),100)</f>
        <v>3</v>
      </c>
      <c r="G592" s="8">
        <f>IF(COUNTIF($L592,"*町田市*"),100,IF(COUNTIF(L592,"*町*"),FIND("町",$L592),100))</f>
        <v>100</v>
      </c>
      <c r="H592" s="8">
        <f>IF(COUNTIF($L592,"*東村山*"),100,IF(COUNTIF(L592,"*武蔵村山*"),100,IF(COUNTIF(L592,"*羽村市*"),100,IF(COUNTIF(L592,"*村*"),FIND("村",$L592,2),100))))</f>
        <v>100</v>
      </c>
      <c r="I592" s="37" t="s">
        <v>1057</v>
      </c>
      <c r="J592" s="37" t="s">
        <v>1583</v>
      </c>
      <c r="K592" s="37" t="s">
        <v>396</v>
      </c>
      <c r="L592" s="37" t="s">
        <v>1972</v>
      </c>
      <c r="M592" s="37" t="s">
        <v>2333</v>
      </c>
      <c r="N592" s="37" t="s">
        <v>3</v>
      </c>
      <c r="O592" s="34">
        <v>47603</v>
      </c>
    </row>
    <row r="593" spans="1:15" x14ac:dyDescent="0.15">
      <c r="A593" s="3">
        <f t="shared" si="9"/>
        <v>592</v>
      </c>
      <c r="B593" s="7">
        <f>VLOOKUP(C593,区市町村番号!$B$3:$C$64,2,FALSE)</f>
        <v>27</v>
      </c>
      <c r="C593" s="8" t="str">
        <f>IF(D593="区",LEFT(L593,FIND("区",L593)),IF(D593="市",LEFT(L593,FIND("市",L593)),IF(D593="町",LEFT(L593,FIND("町",L593)),IF(D593="村",LEFT(L593,FIND("村",L593)),"エラー"))))</f>
        <v>三鷹市</v>
      </c>
      <c r="D593" s="8" t="str">
        <f>IF(AND(E593&lt;F593,E593&lt;G593,E593&lt;H593),"区",IF(AND(F593&lt;G593,F593&lt;H593),"市",IF(G593&lt;H593,"町","村")))</f>
        <v>市</v>
      </c>
      <c r="E593" s="8">
        <f>IF(COUNTIF($L593,"*区*"),FIND("区",$L593,2),100)</f>
        <v>100</v>
      </c>
      <c r="F593" s="8">
        <f>IF(COUNTIF($L593,"*市*"),FIND("市",$L593,2),100)</f>
        <v>3</v>
      </c>
      <c r="G593" s="8">
        <f>IF(COUNTIF($L593,"*町田市*"),100,IF(COUNTIF(L593,"*町*"),FIND("町",$L593),100))</f>
        <v>100</v>
      </c>
      <c r="H593" s="8">
        <f>IF(COUNTIF($L593,"*東村山*"),100,IF(COUNTIF(L593,"*武蔵村山*"),100,IF(COUNTIF(L593,"*羽村市*"),100,IF(COUNTIF(L593,"*村*"),FIND("村",$L593,2),100))))</f>
        <v>100</v>
      </c>
      <c r="I593" s="37" t="s">
        <v>912</v>
      </c>
      <c r="J593" s="37" t="s">
        <v>1501</v>
      </c>
      <c r="K593" s="37" t="s">
        <v>396</v>
      </c>
      <c r="L593" s="37" t="s">
        <v>1893</v>
      </c>
      <c r="M593" s="37" t="s">
        <v>2244</v>
      </c>
      <c r="N593" s="37" t="s">
        <v>3</v>
      </c>
      <c r="O593" s="34">
        <v>47542</v>
      </c>
    </row>
    <row r="594" spans="1:15" x14ac:dyDescent="0.15">
      <c r="A594" s="3">
        <f t="shared" si="9"/>
        <v>593</v>
      </c>
      <c r="B594" s="7">
        <f>VLOOKUP(C594,区市町村番号!$B$3:$C$64,2,FALSE)</f>
        <v>27</v>
      </c>
      <c r="C594" s="8" t="str">
        <f>IF(D594="区",LEFT(L594,FIND("区",L594)),IF(D594="市",LEFT(L594,FIND("市",L594)),IF(D594="町",LEFT(L594,FIND("町",L594)),IF(D594="村",LEFT(L594,FIND("村",L594)),"エラー"))))</f>
        <v>三鷹市</v>
      </c>
      <c r="D594" s="8" t="str">
        <f>IF(AND(E594&lt;F594,E594&lt;G594,E594&lt;H594),"区",IF(AND(F594&lt;G594,F594&lt;H594),"市",IF(G594&lt;H594,"町","村")))</f>
        <v>市</v>
      </c>
      <c r="E594" s="8">
        <f>IF(COUNTIF($L594,"*区*"),FIND("区",$L594,2),100)</f>
        <v>100</v>
      </c>
      <c r="F594" s="8">
        <f>IF(COUNTIF($L594,"*市*"),FIND("市",$L594,2),100)</f>
        <v>3</v>
      </c>
      <c r="G594" s="8">
        <f>IF(COUNTIF($L594,"*町田市*"),100,IF(COUNTIF(L594,"*町*"),FIND("町",$L594),100))</f>
        <v>100</v>
      </c>
      <c r="H594" s="8">
        <f>IF(COUNTIF($L594,"*東村山*"),100,IF(COUNTIF(L594,"*武蔵村山*"),100,IF(COUNTIF(L594,"*羽村市*"),100,IF(COUNTIF(L594,"*村*"),FIND("村",$L594,2),100))))</f>
        <v>100</v>
      </c>
      <c r="I594" s="37" t="s">
        <v>940</v>
      </c>
      <c r="J594" s="37" t="s">
        <v>1515</v>
      </c>
      <c r="K594" s="37" t="s">
        <v>386</v>
      </c>
      <c r="L594" s="37" t="s">
        <v>1905</v>
      </c>
      <c r="M594" s="37" t="s">
        <v>2260</v>
      </c>
      <c r="N594" s="37" t="s">
        <v>3</v>
      </c>
      <c r="O594" s="34">
        <v>47542</v>
      </c>
    </row>
    <row r="595" spans="1:15" ht="27" x14ac:dyDescent="0.15">
      <c r="A595" s="3">
        <f t="shared" si="9"/>
        <v>594</v>
      </c>
      <c r="B595" s="7">
        <f>VLOOKUP(C595,区市町村番号!$B$3:$C$64,2,FALSE)</f>
        <v>27</v>
      </c>
      <c r="C595" s="8" t="str">
        <f>IF(D595="区",LEFT(L595,FIND("区",L595)),IF(D595="市",LEFT(L595,FIND("市",L595)),IF(D595="町",LEFT(L595,FIND("町",L595)),IF(D595="村",LEFT(L595,FIND("村",L595)),"エラー"))))</f>
        <v>三鷹市</v>
      </c>
      <c r="D595" s="8" t="str">
        <f>IF(AND(E595&lt;F595,E595&lt;G595,E595&lt;H595),"区",IF(AND(F595&lt;G595,F595&lt;H595),"市",IF(G595&lt;H595,"町","村")))</f>
        <v>市</v>
      </c>
      <c r="E595" s="8">
        <f>IF(COUNTIF($L595,"*区*"),FIND("区",$L595,2),100)</f>
        <v>100</v>
      </c>
      <c r="F595" s="8">
        <f>IF(COUNTIF($L595,"*市*"),FIND("市",$L595,2),100)</f>
        <v>3</v>
      </c>
      <c r="G595" s="8">
        <f>IF(COUNTIF($L595,"*町田市*"),100,IF(COUNTIF(L595,"*町*"),FIND("町",$L595),100))</f>
        <v>100</v>
      </c>
      <c r="H595" s="8">
        <f>IF(COUNTIF($L595,"*東村山*"),100,IF(COUNTIF(L595,"*武蔵村山*"),100,IF(COUNTIF(L595,"*羽村市*"),100,IF(COUNTIF(L595,"*村*"),FIND("村",$L595,2),100))))</f>
        <v>100</v>
      </c>
      <c r="I595" s="37" t="s">
        <v>1159</v>
      </c>
      <c r="J595" s="37" t="s">
        <v>1650</v>
      </c>
      <c r="K595" s="37" t="s">
        <v>396</v>
      </c>
      <c r="L595" s="37" t="s">
        <v>2037</v>
      </c>
      <c r="M595" s="37" t="s">
        <v>2405</v>
      </c>
      <c r="N595" s="37" t="s">
        <v>2590</v>
      </c>
      <c r="O595" s="34">
        <v>45900</v>
      </c>
    </row>
    <row r="596" spans="1:15" x14ac:dyDescent="0.15">
      <c r="A596" s="3">
        <f t="shared" si="9"/>
        <v>595</v>
      </c>
      <c r="B596" s="7">
        <f>VLOOKUP(C596,区市町村番号!$B$3:$C$64,2,FALSE)</f>
        <v>27</v>
      </c>
      <c r="C596" s="8" t="str">
        <f>IF(D596="区",LEFT(L596,FIND("区",L596)),IF(D596="市",LEFT(L596,FIND("市",L596)),IF(D596="町",LEFT(L596,FIND("町",L596)),IF(D596="村",LEFT(L596,FIND("村",L596)),"エラー"))))</f>
        <v>三鷹市</v>
      </c>
      <c r="D596" s="8" t="str">
        <f>IF(AND(E596&lt;F596,E596&lt;G596,E596&lt;H596),"区",IF(AND(F596&lt;G596,F596&lt;H596),"市",IF(G596&lt;H596,"町","村")))</f>
        <v>市</v>
      </c>
      <c r="E596" s="8">
        <f>IF(COUNTIF($L596,"*区*"),FIND("区",$L596,2),100)</f>
        <v>100</v>
      </c>
      <c r="F596" s="8">
        <f>IF(COUNTIF($L596,"*市*"),FIND("市",$L596,2),100)</f>
        <v>3</v>
      </c>
      <c r="G596" s="8">
        <f>IF(COUNTIF($L596,"*町田市*"),100,IF(COUNTIF(L596,"*町*"),FIND("町",$L596),100))</f>
        <v>100</v>
      </c>
      <c r="H596" s="8">
        <f>IF(COUNTIF($L596,"*東村山*"),100,IF(COUNTIF(L596,"*武蔵村山*"),100,IF(COUNTIF(L596,"*羽村市*"),100,IF(COUNTIF(L596,"*村*"),FIND("村",$L596,2),100))))</f>
        <v>100</v>
      </c>
      <c r="I596" s="37" t="s">
        <v>1370</v>
      </c>
      <c r="J596" s="37" t="s">
        <v>1775</v>
      </c>
      <c r="K596" s="37" t="s">
        <v>676</v>
      </c>
      <c r="L596" s="37" t="s">
        <v>2165</v>
      </c>
      <c r="M596" s="37" t="s">
        <v>2526</v>
      </c>
      <c r="N596" s="37" t="s">
        <v>3</v>
      </c>
      <c r="O596" s="34">
        <v>45869</v>
      </c>
    </row>
    <row r="597" spans="1:15" x14ac:dyDescent="0.15">
      <c r="A597" s="3">
        <f t="shared" si="9"/>
        <v>596</v>
      </c>
      <c r="B597" s="7">
        <f>VLOOKUP(C597,区市町村番号!$B$3:$C$64,2,FALSE)</f>
        <v>27</v>
      </c>
      <c r="C597" s="8" t="str">
        <f>IF(D597="区",LEFT(L597,FIND("区",L597)),IF(D597="市",LEFT(L597,FIND("市",L597)),IF(D597="町",LEFT(L597,FIND("町",L597)),IF(D597="村",LEFT(L597,FIND("村",L597)),"エラー"))))</f>
        <v>三鷹市</v>
      </c>
      <c r="D597" s="8" t="str">
        <f>IF(AND(E597&lt;F597,E597&lt;G597,E597&lt;H597),"区",IF(AND(F597&lt;G597,F597&lt;H597),"市",IF(G597&lt;H597,"町","村")))</f>
        <v>市</v>
      </c>
      <c r="E597" s="8">
        <f>IF(COUNTIF($L597,"*区*"),FIND("区",$L597,2),100)</f>
        <v>100</v>
      </c>
      <c r="F597" s="8">
        <f>IF(COUNTIF($L597,"*市*"),FIND("市",$L597,2),100)</f>
        <v>3</v>
      </c>
      <c r="G597" s="8">
        <f>IF(COUNTIF($L597,"*町田市*"),100,IF(COUNTIF(L597,"*町*"),FIND("町",$L597),100))</f>
        <v>100</v>
      </c>
      <c r="H597" s="8">
        <f>IF(COUNTIF($L597,"*東村山*"),100,IF(COUNTIF(L597,"*武蔵村山*"),100,IF(COUNTIF(L597,"*羽村市*"),100,IF(COUNTIF(L597,"*村*"),FIND("村",$L597,2),100))))</f>
        <v>100</v>
      </c>
      <c r="I597" s="37" t="s">
        <v>3099</v>
      </c>
      <c r="J597" s="37" t="s">
        <v>3433</v>
      </c>
      <c r="K597" s="37" t="s">
        <v>396</v>
      </c>
      <c r="L597" s="37" t="s">
        <v>3434</v>
      </c>
      <c r="M597" s="37" t="s">
        <v>3435</v>
      </c>
      <c r="N597" s="37" t="s">
        <v>10</v>
      </c>
      <c r="O597" s="34">
        <v>47361</v>
      </c>
    </row>
    <row r="598" spans="1:15" x14ac:dyDescent="0.15">
      <c r="A598" s="3">
        <f t="shared" si="9"/>
        <v>597</v>
      </c>
      <c r="B598" s="7">
        <f>VLOOKUP(C598,区市町村番号!$B$3:$C$64,2,FALSE)</f>
        <v>27</v>
      </c>
      <c r="C598" s="8" t="str">
        <f>IF(D598="区",LEFT(L598,FIND("区",L598)),IF(D598="市",LEFT(L598,FIND("市",L598)),IF(D598="町",LEFT(L598,FIND("町",L598)),IF(D598="村",LEFT(L598,FIND("村",L598)),"エラー"))))</f>
        <v>三鷹市</v>
      </c>
      <c r="D598" s="8" t="str">
        <f>IF(AND(E598&lt;F598,E598&lt;G598,E598&lt;H598),"区",IF(AND(F598&lt;G598,F598&lt;H598),"市",IF(G598&lt;H598,"町","村")))</f>
        <v>市</v>
      </c>
      <c r="E598" s="8">
        <f>IF(COUNTIF($L598,"*区*"),FIND("区",$L598,2),100)</f>
        <v>100</v>
      </c>
      <c r="F598" s="8">
        <f>IF(COUNTIF($L598,"*市*"),FIND("市",$L598,2),100)</f>
        <v>3</v>
      </c>
      <c r="G598" s="8">
        <f>IF(COUNTIF($L598,"*町田市*"),100,IF(COUNTIF(L598,"*町*"),FIND("町",$L598),100))</f>
        <v>100</v>
      </c>
      <c r="H598" s="8">
        <f>IF(COUNTIF($L598,"*東村山*"),100,IF(COUNTIF(L598,"*武蔵村山*"),100,IF(COUNTIF(L598,"*羽村市*"),100,IF(COUNTIF(L598,"*村*"),FIND("村",$L598,2),100))))</f>
        <v>100</v>
      </c>
      <c r="I598" s="37" t="s">
        <v>1433</v>
      </c>
      <c r="J598" s="37" t="s">
        <v>753</v>
      </c>
      <c r="K598" s="37" t="s">
        <v>396</v>
      </c>
      <c r="L598" s="37" t="s">
        <v>829</v>
      </c>
      <c r="M598" s="37" t="s">
        <v>764</v>
      </c>
      <c r="N598" s="37" t="s">
        <v>3</v>
      </c>
      <c r="O598" s="34">
        <v>46477</v>
      </c>
    </row>
    <row r="599" spans="1:15" x14ac:dyDescent="0.15">
      <c r="A599" s="3">
        <f t="shared" si="9"/>
        <v>598</v>
      </c>
      <c r="B599" s="7">
        <f>VLOOKUP(C599,区市町村番号!$B$3:$C$64,2,FALSE)</f>
        <v>27</v>
      </c>
      <c r="C599" s="8" t="str">
        <f>IF(D599="区",LEFT(L599,FIND("区",L599)),IF(D599="市",LEFT(L599,FIND("市",L599)),IF(D599="町",LEFT(L599,FIND("町",L599)),IF(D599="村",LEFT(L599,FIND("村",L599)),"エラー"))))</f>
        <v>三鷹市</v>
      </c>
      <c r="D599" s="8" t="str">
        <f>IF(AND(E599&lt;F599,E599&lt;G599,E599&lt;H599),"区",IF(AND(F599&lt;G599,F599&lt;H599),"市",IF(G599&lt;H599,"町","村")))</f>
        <v>市</v>
      </c>
      <c r="E599" s="8">
        <f>IF(COUNTIF($L599,"*区*"),FIND("区",$L599,2),100)</f>
        <v>100</v>
      </c>
      <c r="F599" s="8">
        <f>IF(COUNTIF($L599,"*市*"),FIND("市",$L599,2),100)</f>
        <v>3</v>
      </c>
      <c r="G599" s="8">
        <f>IF(COUNTIF($L599,"*町田市*"),100,IF(COUNTIF(L599,"*町*"),FIND("町",$L599),100))</f>
        <v>100</v>
      </c>
      <c r="H599" s="8">
        <f>IF(COUNTIF($L599,"*東村山*"),100,IF(COUNTIF(L599,"*武蔵村山*"),100,IF(COUNTIF(L599,"*羽村市*"),100,IF(COUNTIF(L599,"*村*"),FIND("村",$L599,2),100))))</f>
        <v>100</v>
      </c>
      <c r="I599" s="37" t="s">
        <v>2632</v>
      </c>
      <c r="J599" s="37" t="s">
        <v>753</v>
      </c>
      <c r="K599" s="37" t="s">
        <v>396</v>
      </c>
      <c r="L599" s="37" t="s">
        <v>829</v>
      </c>
      <c r="M599" s="37" t="s">
        <v>764</v>
      </c>
      <c r="N599" s="37" t="s">
        <v>3</v>
      </c>
      <c r="O599" s="34">
        <v>47542</v>
      </c>
    </row>
    <row r="600" spans="1:15" x14ac:dyDescent="0.15">
      <c r="A600" s="3">
        <f t="shared" si="9"/>
        <v>599</v>
      </c>
      <c r="B600" s="7">
        <f>VLOOKUP(C600,区市町村番号!$B$3:$C$64,2,FALSE)</f>
        <v>27</v>
      </c>
      <c r="C600" s="8" t="str">
        <f>IF(D600="区",LEFT(L600,FIND("区",L600)),IF(D600="市",LEFT(L600,FIND("市",L600)),IF(D600="町",LEFT(L600,FIND("町",L600)),IF(D600="村",LEFT(L600,FIND("村",L600)),"エラー"))))</f>
        <v>三鷹市</v>
      </c>
      <c r="D600" s="8" t="str">
        <f>IF(AND(E600&lt;F600,E600&lt;G600,E600&lt;H600),"区",IF(AND(F600&lt;G600,F600&lt;H600),"市",IF(G600&lt;H600,"町","村")))</f>
        <v>市</v>
      </c>
      <c r="E600" s="8">
        <f>IF(COUNTIF($L600,"*区*"),FIND("区",$L600,2),100)</f>
        <v>100</v>
      </c>
      <c r="F600" s="8">
        <f>IF(COUNTIF($L600,"*市*"),FIND("市",$L600,2),100)</f>
        <v>3</v>
      </c>
      <c r="G600" s="8">
        <f>IF(COUNTIF($L600,"*町田市*"),100,IF(COUNTIF(L600,"*町*"),FIND("町",$L600),100))</f>
        <v>100</v>
      </c>
      <c r="H600" s="8">
        <f>IF(COUNTIF($L600,"*東村山*"),100,IF(COUNTIF(L600,"*武蔵村山*"),100,IF(COUNTIF(L600,"*羽村市*"),100,IF(COUNTIF(L600,"*村*"),FIND("村",$L600,2),100))))</f>
        <v>100</v>
      </c>
      <c r="I600" s="37" t="s">
        <v>2645</v>
      </c>
      <c r="J600" s="37" t="s">
        <v>2701</v>
      </c>
      <c r="K600" s="37" t="s">
        <v>2769</v>
      </c>
      <c r="L600" s="37" t="s">
        <v>2825</v>
      </c>
      <c r="M600" s="37" t="s">
        <v>2702</v>
      </c>
      <c r="N600" s="37" t="s">
        <v>2770</v>
      </c>
      <c r="O600" s="34">
        <v>46843</v>
      </c>
    </row>
    <row r="601" spans="1:15" ht="27" x14ac:dyDescent="0.15">
      <c r="A601" s="3">
        <f t="shared" si="9"/>
        <v>600</v>
      </c>
      <c r="B601" s="7">
        <f>VLOOKUP(C601,区市町村番号!$B$3:$C$64,2,FALSE)</f>
        <v>27</v>
      </c>
      <c r="C601" s="8" t="str">
        <f>IF(D601="区",LEFT(L601,FIND("区",L601)),IF(D601="市",LEFT(L601,FIND("市",L601)),IF(D601="町",LEFT(L601,FIND("町",L601)),IF(D601="村",LEFT(L601,FIND("村",L601)),"エラー"))))</f>
        <v>三鷹市</v>
      </c>
      <c r="D601" s="8" t="str">
        <f>IF(AND(E601&lt;F601,E601&lt;G601,E601&lt;H601),"区",IF(AND(F601&lt;G601,F601&lt;H601),"市",IF(G601&lt;H601,"町","村")))</f>
        <v>市</v>
      </c>
      <c r="E601" s="8">
        <f>IF(COUNTIF($L601,"*区*"),FIND("区",$L601,2),100)</f>
        <v>100</v>
      </c>
      <c r="F601" s="8">
        <f>IF(COUNTIF($L601,"*市*"),FIND("市",$L601,2),100)</f>
        <v>3</v>
      </c>
      <c r="G601" s="8">
        <f>IF(COUNTIF($L601,"*町田市*"),100,IF(COUNTIF(L601,"*町*"),FIND("町",$L601),100))</f>
        <v>100</v>
      </c>
      <c r="H601" s="8">
        <f>IF(COUNTIF($L601,"*東村山*"),100,IF(COUNTIF(L601,"*武蔵村山*"),100,IF(COUNTIF(L601,"*羽村市*"),100,IF(COUNTIF(L601,"*村*"),FIND("村",$L601,2),100))))</f>
        <v>100</v>
      </c>
      <c r="I601" s="37" t="s">
        <v>2789</v>
      </c>
      <c r="J601" s="37" t="s">
        <v>3425</v>
      </c>
      <c r="K601" s="37" t="s">
        <v>3426</v>
      </c>
      <c r="L601" s="37" t="s">
        <v>3427</v>
      </c>
      <c r="M601" s="37" t="s">
        <v>3428</v>
      </c>
      <c r="N601" s="37" t="s">
        <v>3429</v>
      </c>
      <c r="O601" s="34">
        <v>46934</v>
      </c>
    </row>
    <row r="602" spans="1:15" ht="27" x14ac:dyDescent="0.15">
      <c r="A602" s="3">
        <f t="shared" si="9"/>
        <v>601</v>
      </c>
      <c r="B602" s="7">
        <f>VLOOKUP(C602,区市町村番号!$B$3:$C$64,2,FALSE)</f>
        <v>27</v>
      </c>
      <c r="C602" s="8" t="str">
        <f>IF(D602="区",LEFT(L602,FIND("区",L602)),IF(D602="市",LEFT(L602,FIND("市",L602)),IF(D602="町",LEFT(L602,FIND("町",L602)),IF(D602="村",LEFT(L602,FIND("村",L602)),"エラー"))))</f>
        <v>三鷹市</v>
      </c>
      <c r="D602" s="8" t="str">
        <f>IF(AND(E602&lt;F602,E602&lt;G602,E602&lt;H602),"区",IF(AND(F602&lt;G602,F602&lt;H602),"市",IF(G602&lt;H602,"町","村")))</f>
        <v>市</v>
      </c>
      <c r="E602" s="8">
        <f>IF(COUNTIF($L602,"*区*"),FIND("区",$L602,2),100)</f>
        <v>100</v>
      </c>
      <c r="F602" s="8">
        <f>IF(COUNTIF($L602,"*市*"),FIND("市",$L602,2),100)</f>
        <v>3</v>
      </c>
      <c r="G602" s="8">
        <f>IF(COUNTIF($L602,"*町田市*"),100,IF(COUNTIF(L602,"*町*"),FIND("町",$L602),100))</f>
        <v>100</v>
      </c>
      <c r="H602" s="8">
        <f>IF(COUNTIF($L602,"*東村山*"),100,IF(COUNTIF(L602,"*武蔵村山*"),100,IF(COUNTIF(L602,"*羽村市*"),100,IF(COUNTIF(L602,"*村*"),FIND("村",$L602,2),100))))</f>
        <v>100</v>
      </c>
      <c r="I602" s="37" t="s">
        <v>1126</v>
      </c>
      <c r="J602" s="37" t="s">
        <v>1624</v>
      </c>
      <c r="K602" s="37" t="s">
        <v>1844</v>
      </c>
      <c r="L602" s="37" t="s">
        <v>3369</v>
      </c>
      <c r="M602" s="37" t="s">
        <v>2377</v>
      </c>
      <c r="N602" s="37" t="s">
        <v>2586</v>
      </c>
      <c r="O602" s="34">
        <v>47664</v>
      </c>
    </row>
    <row r="603" spans="1:15" x14ac:dyDescent="0.15">
      <c r="A603" s="3">
        <f t="shared" si="9"/>
        <v>602</v>
      </c>
      <c r="B603" s="7">
        <f>VLOOKUP(C603,区市町村番号!$B$3:$C$64,2,FALSE)</f>
        <v>28</v>
      </c>
      <c r="C603" s="8" t="str">
        <f>IF(D603="区",LEFT(L603,FIND("区",L603)),IF(D603="市",LEFT(L603,FIND("市",L603)),IF(D603="町",LEFT(L603,FIND("町",L603)),IF(D603="村",LEFT(L603,FIND("村",L603)),"エラー"))))</f>
        <v>青梅市</v>
      </c>
      <c r="D603" s="8" t="str">
        <f>IF(AND(E603&lt;F603,E603&lt;G603,E603&lt;H603),"区",IF(AND(F603&lt;G603,F603&lt;H603),"市",IF(G603&lt;H603,"町","村")))</f>
        <v>市</v>
      </c>
      <c r="E603" s="8">
        <f>IF(COUNTIF($L603,"*区*"),FIND("区",$L603,2),100)</f>
        <v>100</v>
      </c>
      <c r="F603" s="8">
        <f>IF(COUNTIF($L603,"*市*"),FIND("市",$L603,2),100)</f>
        <v>3</v>
      </c>
      <c r="G603" s="8">
        <f>IF(COUNTIF($L603,"*町田市*"),100,IF(COUNTIF(L603,"*町*"),FIND("町",$L603),100))</f>
        <v>5</v>
      </c>
      <c r="H603" s="8">
        <f>IF(COUNTIF($L603,"*東村山*"),100,IF(COUNTIF(L603,"*武蔵村山*"),100,IF(COUNTIF(L603,"*羽村市*"),100,IF(COUNTIF(L603,"*村*"),FIND("村",$L603,2),100))))</f>
        <v>100</v>
      </c>
      <c r="I603" s="37" t="s">
        <v>1298</v>
      </c>
      <c r="J603" s="37" t="s">
        <v>1739</v>
      </c>
      <c r="K603" s="37" t="s">
        <v>618</v>
      </c>
      <c r="L603" s="37" t="s">
        <v>2125</v>
      </c>
      <c r="M603" s="37" t="s">
        <v>2489</v>
      </c>
      <c r="N603" s="37" t="s">
        <v>46</v>
      </c>
      <c r="O603" s="34">
        <v>46660</v>
      </c>
    </row>
    <row r="604" spans="1:15" ht="27" x14ac:dyDescent="0.15">
      <c r="A604" s="3">
        <f t="shared" si="9"/>
        <v>603</v>
      </c>
      <c r="B604" s="7">
        <f>VLOOKUP(C604,区市町村番号!$B$3:$C$64,2,FALSE)</f>
        <v>28</v>
      </c>
      <c r="C604" s="8" t="str">
        <f>IF(D604="区",LEFT(L604,FIND("区",L604)),IF(D604="市",LEFT(L604,FIND("市",L604)),IF(D604="町",LEFT(L604,FIND("町",L604)),IF(D604="村",LEFT(L604,FIND("村",L604)),"エラー"))))</f>
        <v>青梅市</v>
      </c>
      <c r="D604" s="8" t="str">
        <f>IF(AND(E604&lt;F604,E604&lt;G604,E604&lt;H604),"区",IF(AND(F604&lt;G604,F604&lt;H604),"市",IF(G604&lt;H604,"町","村")))</f>
        <v>市</v>
      </c>
      <c r="E604" s="8">
        <f>IF(COUNTIF($L604,"*区*"),FIND("区",$L604,2),100)</f>
        <v>100</v>
      </c>
      <c r="F604" s="8">
        <f>IF(COUNTIF($L604,"*市*"),FIND("市",$L604,2),100)</f>
        <v>3</v>
      </c>
      <c r="G604" s="8">
        <f>IF(COUNTIF($L604,"*町田市*"),100,IF(COUNTIF(L604,"*町*"),FIND("町",$L604),100))</f>
        <v>7</v>
      </c>
      <c r="H604" s="8">
        <f>IF(COUNTIF($L604,"*東村山*"),100,IF(COUNTIF(L604,"*武蔵村山*"),100,IF(COUNTIF(L604,"*羽村市*"),100,IF(COUNTIF(L604,"*村*"),FIND("村",$L604,2),100))))</f>
        <v>100</v>
      </c>
      <c r="I604" s="37" t="s">
        <v>3100</v>
      </c>
      <c r="J604" s="37" t="s">
        <v>3180</v>
      </c>
      <c r="K604" s="37" t="s">
        <v>3181</v>
      </c>
      <c r="L604" s="37" t="s">
        <v>3182</v>
      </c>
      <c r="M604" s="37" t="s">
        <v>3183</v>
      </c>
      <c r="N604" s="37" t="s">
        <v>3184</v>
      </c>
      <c r="O604" s="34">
        <v>47452</v>
      </c>
    </row>
    <row r="605" spans="1:15" ht="27" x14ac:dyDescent="0.15">
      <c r="A605" s="3">
        <f t="shared" si="9"/>
        <v>604</v>
      </c>
      <c r="B605" s="7">
        <f>VLOOKUP(C605,区市町村番号!$B$3:$C$64,2,FALSE)</f>
        <v>28</v>
      </c>
      <c r="C605" s="8" t="str">
        <f>IF(D605="区",LEFT(L605,FIND("区",L605)),IF(D605="市",LEFT(L605,FIND("市",L605)),IF(D605="町",LEFT(L605,FIND("町",L605)),IF(D605="村",LEFT(L605,FIND("村",L605)),"エラー"))))</f>
        <v>青梅市</v>
      </c>
      <c r="D605" s="8" t="str">
        <f>IF(AND(E605&lt;F605,E605&lt;G605,E605&lt;H605),"区",IF(AND(F605&lt;G605,F605&lt;H605),"市",IF(G605&lt;H605,"町","村")))</f>
        <v>市</v>
      </c>
      <c r="E605" s="8">
        <f>IF(COUNTIF($L605,"*区*"),FIND("区",$L605,2),100)</f>
        <v>100</v>
      </c>
      <c r="F605" s="8">
        <f>IF(COUNTIF($L605,"*市*"),FIND("市",$L605,2),100)</f>
        <v>3</v>
      </c>
      <c r="G605" s="8">
        <f>IF(COUNTIF($L605,"*町田市*"),100,IF(COUNTIF(L605,"*町*"),FIND("町",$L605),100))</f>
        <v>100</v>
      </c>
      <c r="H605" s="8">
        <f>IF(COUNTIF($L605,"*東村山*"),100,IF(COUNTIF(L605,"*武蔵村山*"),100,IF(COUNTIF(L605,"*羽村市*"),100,IF(COUNTIF(L605,"*村*"),FIND("村",$L605,2),100))))</f>
        <v>100</v>
      </c>
      <c r="I605" s="37" t="s">
        <v>1449</v>
      </c>
      <c r="J605" s="37" t="s">
        <v>821</v>
      </c>
      <c r="K605" s="37" t="s">
        <v>595</v>
      </c>
      <c r="L605" s="37" t="s">
        <v>783</v>
      </c>
      <c r="M605" s="37" t="s">
        <v>784</v>
      </c>
      <c r="N605" s="37" t="s">
        <v>2624</v>
      </c>
      <c r="O605" s="34">
        <v>46538</v>
      </c>
    </row>
    <row r="606" spans="1:15" x14ac:dyDescent="0.15">
      <c r="A606" s="3">
        <f t="shared" si="9"/>
        <v>605</v>
      </c>
      <c r="B606" s="7">
        <f>VLOOKUP(C606,区市町村番号!$B$3:$C$64,2,FALSE)</f>
        <v>28</v>
      </c>
      <c r="C606" s="8" t="str">
        <f>IF(D606="区",LEFT(L606,FIND("区",L606)),IF(D606="市",LEFT(L606,FIND("市",L606)),IF(D606="町",LEFT(L606,FIND("町",L606)),IF(D606="村",LEFT(L606,FIND("村",L606)),"エラー"))))</f>
        <v>青梅市</v>
      </c>
      <c r="D606" s="8" t="str">
        <f>IF(AND(E606&lt;F606,E606&lt;G606,E606&lt;H606),"区",IF(AND(F606&lt;G606,F606&lt;H606),"市",IF(G606&lt;H606,"町","村")))</f>
        <v>市</v>
      </c>
      <c r="E606" s="8">
        <f>IF(COUNTIF($L606,"*区*"),FIND("区",$L606,2),100)</f>
        <v>100</v>
      </c>
      <c r="F606" s="8">
        <f>IF(COUNTIF($L606,"*市*"),FIND("市",$L606,2),100)</f>
        <v>3</v>
      </c>
      <c r="G606" s="8">
        <f>IF(COUNTIF($L606,"*町田市*"),100,IF(COUNTIF(L606,"*町*"),FIND("町",$L606),100))</f>
        <v>100</v>
      </c>
      <c r="H606" s="8">
        <f>IF(COUNTIF($L606,"*東村山*"),100,IF(COUNTIF(L606,"*武蔵村山*"),100,IF(COUNTIF(L606,"*羽村市*"),100,IF(COUNTIF(L606,"*村*"),FIND("村",$L606,2),100))))</f>
        <v>100</v>
      </c>
      <c r="I606" s="37" t="s">
        <v>858</v>
      </c>
      <c r="J606" s="37" t="s">
        <v>1469</v>
      </c>
      <c r="K606" s="37" t="s">
        <v>1820</v>
      </c>
      <c r="L606" s="37" t="s">
        <v>1865</v>
      </c>
      <c r="M606" s="37" t="s">
        <v>2211</v>
      </c>
      <c r="N606" s="37" t="s">
        <v>3</v>
      </c>
      <c r="O606" s="34">
        <v>47542</v>
      </c>
    </row>
    <row r="607" spans="1:15" x14ac:dyDescent="0.15">
      <c r="A607" s="3">
        <f t="shared" si="9"/>
        <v>606</v>
      </c>
      <c r="B607" s="7">
        <f>VLOOKUP(C607,区市町村番号!$B$3:$C$64,2,FALSE)</f>
        <v>28</v>
      </c>
      <c r="C607" s="8" t="str">
        <f>IF(D607="区",LEFT(L607,FIND("区",L607)),IF(D607="市",LEFT(L607,FIND("市",L607)),IF(D607="町",LEFT(L607,FIND("町",L607)),IF(D607="村",LEFT(L607,FIND("村",L607)),"エラー"))))</f>
        <v>青梅市</v>
      </c>
      <c r="D607" s="8" t="str">
        <f>IF(AND(E607&lt;F607,E607&lt;G607,E607&lt;H607),"区",IF(AND(F607&lt;G607,F607&lt;H607),"市",IF(G607&lt;H607,"町","村")))</f>
        <v>市</v>
      </c>
      <c r="E607" s="8">
        <f>IF(COUNTIF($L607,"*区*"),FIND("区",$L607,2),100)</f>
        <v>100</v>
      </c>
      <c r="F607" s="8">
        <f>IF(COUNTIF($L607,"*市*"),FIND("市",$L607,2),100)</f>
        <v>3</v>
      </c>
      <c r="G607" s="8">
        <f>IF(COUNTIF($L607,"*町田市*"),100,IF(COUNTIF(L607,"*町*"),FIND("町",$L607),100))</f>
        <v>100</v>
      </c>
      <c r="H607" s="8">
        <f>IF(COUNTIF($L607,"*東村山*"),100,IF(COUNTIF(L607,"*武蔵村山*"),100,IF(COUNTIF(L607,"*羽村市*"),100,IF(COUNTIF(L607,"*村*"),FIND("村",$L607,2),100))))</f>
        <v>100</v>
      </c>
      <c r="I607" s="37" t="s">
        <v>885</v>
      </c>
      <c r="J607" s="37" t="s">
        <v>1469</v>
      </c>
      <c r="K607" s="37" t="s">
        <v>1820</v>
      </c>
      <c r="L607" s="37" t="s">
        <v>1865</v>
      </c>
      <c r="M607" s="37" t="s">
        <v>2211</v>
      </c>
      <c r="N607" s="37" t="s">
        <v>3</v>
      </c>
      <c r="O607" s="34">
        <v>47542</v>
      </c>
    </row>
    <row r="608" spans="1:15" x14ac:dyDescent="0.15">
      <c r="A608" s="3">
        <f t="shared" si="9"/>
        <v>607</v>
      </c>
      <c r="B608" s="7">
        <f>VLOOKUP(C608,区市町村番号!$B$3:$C$64,2,FALSE)</f>
        <v>28</v>
      </c>
      <c r="C608" s="8" t="str">
        <f>IF(D608="区",LEFT(L608,FIND("区",L608)),IF(D608="市",LEFT(L608,FIND("市",L608)),IF(D608="町",LEFT(L608,FIND("町",L608)),IF(D608="村",LEFT(L608,FIND("村",L608)),"エラー"))))</f>
        <v>青梅市</v>
      </c>
      <c r="D608" s="8" t="str">
        <f>IF(AND(E608&lt;F608,E608&lt;G608,E608&lt;H608),"区",IF(AND(F608&lt;G608,F608&lt;H608),"市",IF(G608&lt;H608,"町","村")))</f>
        <v>市</v>
      </c>
      <c r="E608" s="8">
        <f>IF(COUNTIF($L608,"*区*"),FIND("区",$L608,2),100)</f>
        <v>100</v>
      </c>
      <c r="F608" s="8">
        <f>IF(COUNTIF($L608,"*市*"),FIND("市",$L608,2),100)</f>
        <v>3</v>
      </c>
      <c r="G608" s="8">
        <f>IF(COUNTIF($L608,"*町田市*"),100,IF(COUNTIF(L608,"*町*"),FIND("町",$L608),100))</f>
        <v>100</v>
      </c>
      <c r="H608" s="8">
        <f>IF(COUNTIF($L608,"*東村山*"),100,IF(COUNTIF(L608,"*武蔵村山*"),100,IF(COUNTIF(L608,"*羽村市*"),100,IF(COUNTIF(L608,"*村*"),FIND("村",$L608,2),100))))</f>
        <v>100</v>
      </c>
      <c r="I608" s="37" t="s">
        <v>1003</v>
      </c>
      <c r="J608" s="37" t="s">
        <v>1469</v>
      </c>
      <c r="K608" s="37" t="s">
        <v>1820</v>
      </c>
      <c r="L608" s="37" t="s">
        <v>1865</v>
      </c>
      <c r="M608" s="37" t="s">
        <v>2211</v>
      </c>
      <c r="N608" s="37" t="s">
        <v>3</v>
      </c>
      <c r="O608" s="34">
        <v>47603</v>
      </c>
    </row>
    <row r="609" spans="1:15" x14ac:dyDescent="0.15">
      <c r="A609" s="3">
        <f t="shared" si="9"/>
        <v>608</v>
      </c>
      <c r="B609" s="7">
        <f>VLOOKUP(C609,区市町村番号!$B$3:$C$64,2,FALSE)</f>
        <v>28</v>
      </c>
      <c r="C609" s="8" t="str">
        <f>IF(D609="区",LEFT(L609,FIND("区",L609)),IF(D609="市",LEFT(L609,FIND("市",L609)),IF(D609="町",LEFT(L609,FIND("町",L609)),IF(D609="村",LEFT(L609,FIND("村",L609)),"エラー"))))</f>
        <v>青梅市</v>
      </c>
      <c r="D609" s="8" t="str">
        <f>IF(AND(E609&lt;F609,E609&lt;G609,E609&lt;H609),"区",IF(AND(F609&lt;G609,F609&lt;H609),"市",IF(G609&lt;H609,"町","村")))</f>
        <v>市</v>
      </c>
      <c r="E609" s="8">
        <f>IF(COUNTIF($L609,"*区*"),FIND("区",$L609,2),100)</f>
        <v>100</v>
      </c>
      <c r="F609" s="8">
        <f>IF(COUNTIF($L609,"*市*"),FIND("市",$L609,2),100)</f>
        <v>3</v>
      </c>
      <c r="G609" s="8">
        <f>IF(COUNTIF($L609,"*町田市*"),100,IF(COUNTIF(L609,"*町*"),FIND("町",$L609),100))</f>
        <v>100</v>
      </c>
      <c r="H609" s="8">
        <f>IF(COUNTIF($L609,"*東村山*"),100,IF(COUNTIF(L609,"*武蔵村山*"),100,IF(COUNTIF(L609,"*羽村市*"),100,IF(COUNTIF(L609,"*村*"),FIND("村",$L609,2),100))))</f>
        <v>100</v>
      </c>
      <c r="I609" s="37" t="s">
        <v>859</v>
      </c>
      <c r="J609" s="37" t="s">
        <v>1469</v>
      </c>
      <c r="K609" s="37" t="s">
        <v>1820</v>
      </c>
      <c r="L609" s="37" t="s">
        <v>1865</v>
      </c>
      <c r="M609" s="37" t="s">
        <v>2211</v>
      </c>
      <c r="N609" s="37" t="s">
        <v>3</v>
      </c>
      <c r="O609" s="34">
        <v>47542</v>
      </c>
    </row>
    <row r="610" spans="1:15" x14ac:dyDescent="0.15">
      <c r="A610" s="3">
        <f t="shared" si="9"/>
        <v>609</v>
      </c>
      <c r="B610" s="7">
        <f>VLOOKUP(C610,区市町村番号!$B$3:$C$64,2,FALSE)</f>
        <v>28</v>
      </c>
      <c r="C610" s="8" t="str">
        <f>IF(D610="区",LEFT(L610,FIND("区",L610)),IF(D610="市",LEFT(L610,FIND("市",L610)),IF(D610="町",LEFT(L610,FIND("町",L610)),IF(D610="村",LEFT(L610,FIND("村",L610)),"エラー"))))</f>
        <v>青梅市</v>
      </c>
      <c r="D610" s="8" t="str">
        <f>IF(AND(E610&lt;F610,E610&lt;G610,E610&lt;H610),"区",IF(AND(F610&lt;G610,F610&lt;H610),"市",IF(G610&lt;H610,"町","村")))</f>
        <v>市</v>
      </c>
      <c r="E610" s="8">
        <f>IF(COUNTIF($L610,"*区*"),FIND("区",$L610,2),100)</f>
        <v>100</v>
      </c>
      <c r="F610" s="8">
        <f>IF(COUNTIF($L610,"*市*"),FIND("市",$L610,2),100)</f>
        <v>3</v>
      </c>
      <c r="G610" s="8">
        <f>IF(COUNTIF($L610,"*町田市*"),100,IF(COUNTIF(L610,"*町*"),FIND("町",$L610),100))</f>
        <v>100</v>
      </c>
      <c r="H610" s="8">
        <f>IF(COUNTIF($L610,"*東村山*"),100,IF(COUNTIF(L610,"*武蔵村山*"),100,IF(COUNTIF(L610,"*羽村市*"),100,IF(COUNTIF(L610,"*村*"),FIND("村",$L610,2),100))))</f>
        <v>100</v>
      </c>
      <c r="I610" s="37" t="s">
        <v>1059</v>
      </c>
      <c r="J610" s="37" t="s">
        <v>1469</v>
      </c>
      <c r="K610" s="37" t="s">
        <v>1820</v>
      </c>
      <c r="L610" s="37" t="s">
        <v>1865</v>
      </c>
      <c r="M610" s="37" t="s">
        <v>2211</v>
      </c>
      <c r="N610" s="37" t="s">
        <v>3</v>
      </c>
      <c r="O610" s="34">
        <v>47603</v>
      </c>
    </row>
    <row r="611" spans="1:15" x14ac:dyDescent="0.15">
      <c r="A611" s="3">
        <f t="shared" si="9"/>
        <v>610</v>
      </c>
      <c r="B611" s="7">
        <f>VLOOKUP(C611,区市町村番号!$B$3:$C$64,2,FALSE)</f>
        <v>28</v>
      </c>
      <c r="C611" s="8" t="str">
        <f>IF(D611="区",LEFT(L611,FIND("区",L611)),IF(D611="市",LEFT(L611,FIND("市",L611)),IF(D611="町",LEFT(L611,FIND("町",L611)),IF(D611="村",LEFT(L611,FIND("村",L611)),"エラー"))))</f>
        <v>青梅市</v>
      </c>
      <c r="D611" s="8" t="str">
        <f>IF(AND(E611&lt;F611,E611&lt;G611,E611&lt;H611),"区",IF(AND(F611&lt;G611,F611&lt;H611),"市",IF(G611&lt;H611,"町","村")))</f>
        <v>市</v>
      </c>
      <c r="E611" s="8">
        <f>IF(COUNTIF($L611,"*区*"),FIND("区",$L611,2),100)</f>
        <v>100</v>
      </c>
      <c r="F611" s="8">
        <f>IF(COUNTIF($L611,"*市*"),FIND("市",$L611,2),100)</f>
        <v>3</v>
      </c>
      <c r="G611" s="8">
        <f>IF(COUNTIF($L611,"*町田市*"),100,IF(COUNTIF(L611,"*町*"),FIND("町",$L611),100))</f>
        <v>100</v>
      </c>
      <c r="H611" s="8">
        <f>IF(COUNTIF($L611,"*東村山*"),100,IF(COUNTIF(L611,"*武蔵村山*"),100,IF(COUNTIF(L611,"*羽村市*"),100,IF(COUNTIF(L611,"*村*"),FIND("村",$L611,2),100))))</f>
        <v>100</v>
      </c>
      <c r="I611" s="37" t="s">
        <v>857</v>
      </c>
      <c r="J611" s="37" t="s">
        <v>1469</v>
      </c>
      <c r="K611" s="37" t="s">
        <v>1820</v>
      </c>
      <c r="L611" s="37" t="s">
        <v>1865</v>
      </c>
      <c r="M611" s="37" t="s">
        <v>2211</v>
      </c>
      <c r="N611" s="37" t="s">
        <v>3216</v>
      </c>
      <c r="O611" s="34">
        <v>47514</v>
      </c>
    </row>
    <row r="612" spans="1:15" x14ac:dyDescent="0.15">
      <c r="A612" s="3">
        <f t="shared" si="9"/>
        <v>611</v>
      </c>
      <c r="B612" s="7">
        <f>VLOOKUP(C612,区市町村番号!$B$3:$C$64,2,FALSE)</f>
        <v>28</v>
      </c>
      <c r="C612" s="8" t="str">
        <f>IF(D612="区",LEFT(L612,FIND("区",L612)),IF(D612="市",LEFT(L612,FIND("市",L612)),IF(D612="町",LEFT(L612,FIND("町",L612)),IF(D612="村",LEFT(L612,FIND("村",L612)),"エラー"))))</f>
        <v>青梅市</v>
      </c>
      <c r="D612" s="8" t="str">
        <f>IF(AND(E612&lt;F612,E612&lt;G612,E612&lt;H612),"区",IF(AND(F612&lt;G612,F612&lt;H612),"市",IF(G612&lt;H612,"町","村")))</f>
        <v>市</v>
      </c>
      <c r="E612" s="8">
        <f>IF(COUNTIF($L612,"*区*"),FIND("区",$L612,2),100)</f>
        <v>100</v>
      </c>
      <c r="F612" s="8">
        <f>IF(COUNTIF($L612,"*市*"),FIND("市",$L612,2),100)</f>
        <v>3</v>
      </c>
      <c r="G612" s="8">
        <f>IF(COUNTIF($L612,"*町田市*"),100,IF(COUNTIF(L612,"*町*"),FIND("町",$L612),100))</f>
        <v>100</v>
      </c>
      <c r="H612" s="8">
        <f>IF(COUNTIF($L612,"*東村山*"),100,IF(COUNTIF(L612,"*武蔵村山*"),100,IF(COUNTIF(L612,"*羽村市*"),100,IF(COUNTIF(L612,"*村*"),FIND("村",$L612,2),100))))</f>
        <v>100</v>
      </c>
      <c r="I612" s="37" t="s">
        <v>984</v>
      </c>
      <c r="J612" s="37" t="s">
        <v>1469</v>
      </c>
      <c r="K612" s="37" t="s">
        <v>1820</v>
      </c>
      <c r="L612" s="37" t="s">
        <v>1865</v>
      </c>
      <c r="M612" s="37" t="s">
        <v>2211</v>
      </c>
      <c r="N612" s="37" t="s">
        <v>3</v>
      </c>
      <c r="O612" s="34">
        <v>47573</v>
      </c>
    </row>
    <row r="613" spans="1:15" x14ac:dyDescent="0.15">
      <c r="A613" s="3">
        <f t="shared" si="9"/>
        <v>612</v>
      </c>
      <c r="B613" s="7">
        <f>VLOOKUP(C613,区市町村番号!$B$3:$C$64,2,FALSE)</f>
        <v>28</v>
      </c>
      <c r="C613" s="8" t="str">
        <f>IF(D613="区",LEFT(L613,FIND("区",L613)),IF(D613="市",LEFT(L613,FIND("市",L613)),IF(D613="町",LEFT(L613,FIND("町",L613)),IF(D613="村",LEFT(L613,FIND("村",L613)),"エラー"))))</f>
        <v>青梅市</v>
      </c>
      <c r="D613" s="8" t="str">
        <f>IF(AND(E613&lt;F613,E613&lt;G613,E613&lt;H613),"区",IF(AND(F613&lt;G613,F613&lt;H613),"市",IF(G613&lt;H613,"町","村")))</f>
        <v>市</v>
      </c>
      <c r="E613" s="8">
        <f>IF(COUNTIF($L613,"*区*"),FIND("区",$L613,2),100)</f>
        <v>100</v>
      </c>
      <c r="F613" s="8">
        <f>IF(COUNTIF($L613,"*市*"),FIND("市",$L613,2),100)</f>
        <v>3</v>
      </c>
      <c r="G613" s="8">
        <f>IF(COUNTIF($L613,"*町田市*"),100,IF(COUNTIF(L613,"*町*"),FIND("町",$L613),100))</f>
        <v>100</v>
      </c>
      <c r="H613" s="8">
        <f>IF(COUNTIF($L613,"*東村山*"),100,IF(COUNTIF(L613,"*武蔵村山*"),100,IF(COUNTIF(L613,"*羽村市*"),100,IF(COUNTIF(L613,"*村*"),FIND("村",$L613,2),100))))</f>
        <v>100</v>
      </c>
      <c r="I613" s="37" t="s">
        <v>702</v>
      </c>
      <c r="J613" s="37" t="s">
        <v>1469</v>
      </c>
      <c r="K613" s="37" t="s">
        <v>1820</v>
      </c>
      <c r="L613" s="37" t="s">
        <v>1865</v>
      </c>
      <c r="M613" s="37" t="s">
        <v>2211</v>
      </c>
      <c r="N613" s="37" t="s">
        <v>3</v>
      </c>
      <c r="O613" s="34">
        <v>46142</v>
      </c>
    </row>
    <row r="614" spans="1:15" ht="27" x14ac:dyDescent="0.15">
      <c r="A614" s="3">
        <f t="shared" si="9"/>
        <v>613</v>
      </c>
      <c r="B614" s="7">
        <f>VLOOKUP(C614,区市町村番号!$B$3:$C$64,2,FALSE)</f>
        <v>28</v>
      </c>
      <c r="C614" s="8" t="str">
        <f>IF(D614="区",LEFT(L614,FIND("区",L614)),IF(D614="市",LEFT(L614,FIND("市",L614)),IF(D614="町",LEFT(L614,FIND("町",L614)),IF(D614="村",LEFT(L614,FIND("村",L614)),"エラー"))))</f>
        <v>青梅市</v>
      </c>
      <c r="D614" s="8" t="str">
        <f>IF(AND(E614&lt;F614,E614&lt;G614,E614&lt;H614),"区",IF(AND(F614&lt;G614,F614&lt;H614),"市",IF(G614&lt;H614,"町","村")))</f>
        <v>市</v>
      </c>
      <c r="E614" s="8">
        <f>IF(COUNTIF($L614,"*区*"),FIND("区",$L614,2),100)</f>
        <v>100</v>
      </c>
      <c r="F614" s="8">
        <f>IF(COUNTIF($L614,"*市*"),FIND("市",$L614,2),100)</f>
        <v>3</v>
      </c>
      <c r="G614" s="8">
        <f>IF(COUNTIF($L614,"*町田市*"),100,IF(COUNTIF(L614,"*町*"),FIND("町",$L614),100))</f>
        <v>5</v>
      </c>
      <c r="H614" s="8">
        <f>IF(COUNTIF($L614,"*東村山*"),100,IF(COUNTIF(L614,"*武蔵村山*"),100,IF(COUNTIF(L614,"*羽村市*"),100,IF(COUNTIF(L614,"*村*"),FIND("村",$L614,2),100))))</f>
        <v>100</v>
      </c>
      <c r="I614" s="37" t="s">
        <v>1204</v>
      </c>
      <c r="J614" s="37" t="s">
        <v>1686</v>
      </c>
      <c r="K614" s="37" t="s">
        <v>618</v>
      </c>
      <c r="L614" s="37" t="s">
        <v>2072</v>
      </c>
      <c r="M614" s="37" t="s">
        <v>2440</v>
      </c>
      <c r="N614" s="37" t="s">
        <v>59</v>
      </c>
      <c r="O614" s="34">
        <v>46053</v>
      </c>
    </row>
    <row r="615" spans="1:15" x14ac:dyDescent="0.15">
      <c r="A615" s="3">
        <f t="shared" si="9"/>
        <v>614</v>
      </c>
      <c r="B615" s="7">
        <f>VLOOKUP(C615,区市町村番号!$B$3:$C$64,2,FALSE)</f>
        <v>28</v>
      </c>
      <c r="C615" s="8" t="str">
        <f>IF(D615="区",LEFT(L615,FIND("区",L615)),IF(D615="市",LEFT(L615,FIND("市",L615)),IF(D615="町",LEFT(L615,FIND("町",L615)),IF(D615="村",LEFT(L615,FIND("村",L615)),"エラー"))))</f>
        <v>青梅市</v>
      </c>
      <c r="D615" s="8" t="str">
        <f>IF(AND(E615&lt;F615,E615&lt;G615,E615&lt;H615),"区",IF(AND(F615&lt;G615,F615&lt;H615),"市",IF(G615&lt;H615,"町","村")))</f>
        <v>市</v>
      </c>
      <c r="E615" s="8">
        <f>IF(COUNTIF($L615,"*区*"),FIND("区",$L615,2),100)</f>
        <v>100</v>
      </c>
      <c r="F615" s="8">
        <f>IF(COUNTIF($L615,"*市*"),FIND("市",$L615,2),100)</f>
        <v>3</v>
      </c>
      <c r="G615" s="8">
        <f>IF(COUNTIF($L615,"*町田市*"),100,IF(COUNTIF(L615,"*町*"),FIND("町",$L615),100))</f>
        <v>100</v>
      </c>
      <c r="H615" s="8">
        <f>IF(COUNTIF($L615,"*東村山*"),100,IF(COUNTIF(L615,"*武蔵村山*"),100,IF(COUNTIF(L615,"*羽村市*"),100,IF(COUNTIF(L615,"*村*"),FIND("村",$L615,2),100))))</f>
        <v>100</v>
      </c>
      <c r="I615" s="37" t="s">
        <v>966</v>
      </c>
      <c r="J615" s="37" t="s">
        <v>278</v>
      </c>
      <c r="K615" s="37" t="s">
        <v>693</v>
      </c>
      <c r="L615" s="37" t="s">
        <v>335</v>
      </c>
      <c r="M615" s="37" t="s">
        <v>133</v>
      </c>
      <c r="N615" s="37" t="s">
        <v>3</v>
      </c>
      <c r="O615" s="34">
        <v>46142</v>
      </c>
    </row>
    <row r="616" spans="1:15" x14ac:dyDescent="0.15">
      <c r="A616" s="3">
        <f t="shared" si="9"/>
        <v>615</v>
      </c>
      <c r="B616" s="7">
        <f>VLOOKUP(C616,区市町村番号!$B$3:$C$64,2,FALSE)</f>
        <v>28</v>
      </c>
      <c r="C616" s="8" t="str">
        <f>IF(D616="区",LEFT(L616,FIND("区",L616)),IF(D616="市",LEFT(L616,FIND("市",L616)),IF(D616="町",LEFT(L616,FIND("町",L616)),IF(D616="村",LEFT(L616,FIND("村",L616)),"エラー"))))</f>
        <v>青梅市</v>
      </c>
      <c r="D616" s="8" t="str">
        <f>IF(AND(E616&lt;F616,E616&lt;G616,E616&lt;H616),"区",IF(AND(F616&lt;G616,F616&lt;H616),"市",IF(G616&lt;H616,"町","村")))</f>
        <v>市</v>
      </c>
      <c r="E616" s="8">
        <f>IF(COUNTIF($L616,"*区*"),FIND("区",$L616,2),100)</f>
        <v>100</v>
      </c>
      <c r="F616" s="8">
        <f>IF(COUNTIF($L616,"*市*"),FIND("市",$L616,2),100)</f>
        <v>3</v>
      </c>
      <c r="G616" s="8">
        <f>IF(COUNTIF($L616,"*町田市*"),100,IF(COUNTIF(L616,"*町*"),FIND("町",$L616),100))</f>
        <v>100</v>
      </c>
      <c r="H616" s="8">
        <f>IF(COUNTIF($L616,"*東村山*"),100,IF(COUNTIF(L616,"*武蔵村山*"),100,IF(COUNTIF(L616,"*羽村市*"),100,IF(COUNTIF(L616,"*村*"),FIND("村",$L616,2),100))))</f>
        <v>100</v>
      </c>
      <c r="I616" s="36" t="s">
        <v>3084</v>
      </c>
      <c r="J616" s="36" t="s">
        <v>3127</v>
      </c>
      <c r="K616" s="36" t="s">
        <v>3128</v>
      </c>
      <c r="L616" s="36" t="s">
        <v>3129</v>
      </c>
      <c r="M616" s="36" t="s">
        <v>3130</v>
      </c>
      <c r="N616" s="36" t="s">
        <v>9</v>
      </c>
      <c r="O616" s="34">
        <v>47452</v>
      </c>
    </row>
    <row r="617" spans="1:15" x14ac:dyDescent="0.15">
      <c r="A617" s="3">
        <f t="shared" si="9"/>
        <v>616</v>
      </c>
      <c r="B617" s="7">
        <f>VLOOKUP(C617,区市町村番号!$B$3:$C$64,2,FALSE)</f>
        <v>28</v>
      </c>
      <c r="C617" s="8" t="str">
        <f>IF(D617="区",LEFT(L617,FIND("区",L617)),IF(D617="市",LEFT(L617,FIND("市",L617)),IF(D617="町",LEFT(L617,FIND("町",L617)),IF(D617="村",LEFT(L617,FIND("村",L617)),"エラー"))))</f>
        <v>青梅市</v>
      </c>
      <c r="D617" s="8" t="str">
        <f>IF(AND(E617&lt;F617,E617&lt;G617,E617&lt;H617),"区",IF(AND(F617&lt;G617,F617&lt;H617),"市",IF(G617&lt;H617,"町","村")))</f>
        <v>市</v>
      </c>
      <c r="E617" s="8">
        <f>IF(COUNTIF($L617,"*区*"),FIND("区",$L617,2),100)</f>
        <v>100</v>
      </c>
      <c r="F617" s="8">
        <f>IF(COUNTIF($L617,"*市*"),FIND("市",$L617,2),100)</f>
        <v>3</v>
      </c>
      <c r="G617" s="8">
        <f>IF(COUNTIF($L617,"*町田市*"),100,IF(COUNTIF(L617,"*町*"),FIND("町",$L617),100))</f>
        <v>5</v>
      </c>
      <c r="H617" s="8">
        <f>IF(COUNTIF($L617,"*東村山*"),100,IF(COUNTIF(L617,"*武蔵村山*"),100,IF(COUNTIF(L617,"*羽村市*"),100,IF(COUNTIF(L617,"*村*"),FIND("村",$L617,2),100))))</f>
        <v>100</v>
      </c>
      <c r="I617" s="37" t="s">
        <v>704</v>
      </c>
      <c r="J617" s="37" t="s">
        <v>52</v>
      </c>
      <c r="K617" s="37" t="s">
        <v>618</v>
      </c>
      <c r="L617" s="37" t="s">
        <v>1947</v>
      </c>
      <c r="M617" s="37" t="s">
        <v>3337</v>
      </c>
      <c r="N617" s="37" t="s">
        <v>3</v>
      </c>
      <c r="O617" s="34">
        <v>47603</v>
      </c>
    </row>
    <row r="618" spans="1:15" x14ac:dyDescent="0.15">
      <c r="A618" s="3">
        <f t="shared" si="9"/>
        <v>617</v>
      </c>
      <c r="B618" s="7">
        <f>VLOOKUP(C618,区市町村番号!$B$3:$C$64,2,FALSE)</f>
        <v>28</v>
      </c>
      <c r="C618" s="8" t="str">
        <f>IF(D618="区",LEFT(L618,FIND("区",L618)),IF(D618="市",LEFT(L618,FIND("市",L618)),IF(D618="町",LEFT(L618,FIND("町",L618)),IF(D618="村",LEFT(L618,FIND("村",L618)),"エラー"))))</f>
        <v>青梅市</v>
      </c>
      <c r="D618" s="8" t="str">
        <f>IF(AND(E618&lt;F618,E618&lt;G618,E618&lt;H618),"区",IF(AND(F618&lt;G618,F618&lt;H618),"市",IF(G618&lt;H618,"町","村")))</f>
        <v>市</v>
      </c>
      <c r="E618" s="8">
        <f>IF(COUNTIF($L618,"*区*"),FIND("区",$L618,2),100)</f>
        <v>100</v>
      </c>
      <c r="F618" s="8">
        <f>IF(COUNTIF($L618,"*市*"),FIND("市",$L618,2),100)</f>
        <v>3</v>
      </c>
      <c r="G618" s="8">
        <f>IF(COUNTIF($L618,"*町田市*"),100,IF(COUNTIF(L618,"*町*"),FIND("町",$L618),100))</f>
        <v>100</v>
      </c>
      <c r="H618" s="8">
        <f>IF(COUNTIF($L618,"*東村山*"),100,IF(COUNTIF(L618,"*武蔵村山*"),100,IF(COUNTIF(L618,"*羽村市*"),100,IF(COUNTIF(L618,"*村*"),FIND("村",$L618,2),100))))</f>
        <v>100</v>
      </c>
      <c r="I618" s="37" t="s">
        <v>1392</v>
      </c>
      <c r="J618" s="37" t="s">
        <v>1738</v>
      </c>
      <c r="K618" s="37" t="s">
        <v>1820</v>
      </c>
      <c r="L618" s="37" t="s">
        <v>1865</v>
      </c>
      <c r="M618" s="37" t="s">
        <v>2211</v>
      </c>
      <c r="N618" s="37" t="s">
        <v>42</v>
      </c>
      <c r="O618" s="34">
        <v>46142</v>
      </c>
    </row>
    <row r="619" spans="1:15" x14ac:dyDescent="0.15">
      <c r="A619" s="3">
        <f t="shared" si="9"/>
        <v>618</v>
      </c>
      <c r="B619" s="7">
        <f>VLOOKUP(C619,区市町村番号!$B$3:$C$64,2,FALSE)</f>
        <v>28</v>
      </c>
      <c r="C619" s="8" t="str">
        <f>IF(D619="区",LEFT(L619,FIND("区",L619)),IF(D619="市",LEFT(L619,FIND("市",L619)),IF(D619="町",LEFT(L619,FIND("町",L619)),IF(D619="村",LEFT(L619,FIND("村",L619)),"エラー"))))</f>
        <v>青梅市</v>
      </c>
      <c r="D619" s="8" t="str">
        <f>IF(AND(E619&lt;F619,E619&lt;G619,E619&lt;H619),"区",IF(AND(F619&lt;G619,F619&lt;H619),"市",IF(G619&lt;H619,"町","村")))</f>
        <v>市</v>
      </c>
      <c r="E619" s="8">
        <f>IF(COUNTIF($L619,"*区*"),FIND("区",$L619,2),100)</f>
        <v>100</v>
      </c>
      <c r="F619" s="8">
        <f>IF(COUNTIF($L619,"*市*"),FIND("市",$L619,2),100)</f>
        <v>3</v>
      </c>
      <c r="G619" s="8">
        <f>IF(COUNTIF($L619,"*町田市*"),100,IF(COUNTIF(L619,"*町*"),FIND("町",$L619),100))</f>
        <v>100</v>
      </c>
      <c r="H619" s="8">
        <f>IF(COUNTIF($L619,"*東村山*"),100,IF(COUNTIF(L619,"*武蔵村山*"),100,IF(COUNTIF(L619,"*羽村市*"),100,IF(COUNTIF(L619,"*村*"),FIND("村",$L619,2),100))))</f>
        <v>100</v>
      </c>
      <c r="I619" s="37" t="s">
        <v>1420</v>
      </c>
      <c r="J619" s="37" t="s">
        <v>1738</v>
      </c>
      <c r="K619" s="37" t="s">
        <v>1820</v>
      </c>
      <c r="L619" s="37" t="s">
        <v>1865</v>
      </c>
      <c r="M619" s="37" t="s">
        <v>2211</v>
      </c>
      <c r="N619" s="37" t="s">
        <v>3</v>
      </c>
      <c r="O619" s="34">
        <v>46326</v>
      </c>
    </row>
    <row r="620" spans="1:15" x14ac:dyDescent="0.15">
      <c r="A620" s="3">
        <f t="shared" si="9"/>
        <v>619</v>
      </c>
      <c r="B620" s="7">
        <f>VLOOKUP(C620,区市町村番号!$B$3:$C$64,2,FALSE)</f>
        <v>28</v>
      </c>
      <c r="C620" s="8" t="str">
        <f>IF(D620="区",LEFT(L620,FIND("区",L620)),IF(D620="市",LEFT(L620,FIND("市",L620)),IF(D620="町",LEFT(L620,FIND("町",L620)),IF(D620="村",LEFT(L620,FIND("村",L620)),"エラー"))))</f>
        <v>青梅市</v>
      </c>
      <c r="D620" s="8" t="str">
        <f>IF(AND(E620&lt;F620,E620&lt;G620,E620&lt;H620),"区",IF(AND(F620&lt;G620,F620&lt;H620),"市",IF(G620&lt;H620,"町","村")))</f>
        <v>市</v>
      </c>
      <c r="E620" s="8">
        <f>IF(COUNTIF($L620,"*区*"),FIND("区",$L620,2),100)</f>
        <v>100</v>
      </c>
      <c r="F620" s="8">
        <f>IF(COUNTIF($L620,"*市*"),FIND("市",$L620,2),100)</f>
        <v>3</v>
      </c>
      <c r="G620" s="8">
        <f>IF(COUNTIF($L620,"*町田市*"),100,IF(COUNTIF(L620,"*町*"),FIND("町",$L620),100))</f>
        <v>100</v>
      </c>
      <c r="H620" s="8">
        <f>IF(COUNTIF($L620,"*東村山*"),100,IF(COUNTIF(L620,"*武蔵村山*"),100,IF(COUNTIF(L620,"*羽村市*"),100,IF(COUNTIF(L620,"*村*"),FIND("村",$L620,2),100))))</f>
        <v>100</v>
      </c>
      <c r="I620" s="37" t="s">
        <v>1297</v>
      </c>
      <c r="J620" s="37" t="s">
        <v>1738</v>
      </c>
      <c r="K620" s="37" t="s">
        <v>1820</v>
      </c>
      <c r="L620" s="37" t="s">
        <v>1865</v>
      </c>
      <c r="M620" s="37" t="s">
        <v>2211</v>
      </c>
      <c r="N620" s="37" t="s">
        <v>3</v>
      </c>
      <c r="O620" s="34">
        <v>46660</v>
      </c>
    </row>
    <row r="621" spans="1:15" x14ac:dyDescent="0.15">
      <c r="A621" s="3">
        <f t="shared" si="9"/>
        <v>620</v>
      </c>
      <c r="B621" s="7">
        <f>VLOOKUP(C621,区市町村番号!$B$3:$C$64,2,FALSE)</f>
        <v>28</v>
      </c>
      <c r="C621" s="8" t="str">
        <f>IF(D621="区",LEFT(L621,FIND("区",L621)),IF(D621="市",LEFT(L621,FIND("市",L621)),IF(D621="町",LEFT(L621,FIND("町",L621)),IF(D621="村",LEFT(L621,FIND("村",L621)),"エラー"))))</f>
        <v>青梅市</v>
      </c>
      <c r="D621" s="8" t="str">
        <f>IF(AND(E621&lt;F621,E621&lt;G621,E621&lt;H621),"区",IF(AND(F621&lt;G621,F621&lt;H621),"市",IF(G621&lt;H621,"町","村")))</f>
        <v>市</v>
      </c>
      <c r="E621" s="8">
        <f>IF(COUNTIF($L621,"*区*"),FIND("区",$L621,2),100)</f>
        <v>100</v>
      </c>
      <c r="F621" s="8">
        <f>IF(COUNTIF($L621,"*市*"),FIND("市",$L621,2),100)</f>
        <v>3</v>
      </c>
      <c r="G621" s="8">
        <f>IF(COUNTIF($L621,"*町田市*"),100,IF(COUNTIF(L621,"*町*"),FIND("町",$L621),100))</f>
        <v>100</v>
      </c>
      <c r="H621" s="8">
        <f>IF(COUNTIF($L621,"*東村山*"),100,IF(COUNTIF(L621,"*武蔵村山*"),100,IF(COUNTIF(L621,"*羽村市*"),100,IF(COUNTIF(L621,"*村*"),FIND("村",$L621,2),100))))</f>
        <v>100</v>
      </c>
      <c r="I621" s="37" t="s">
        <v>1282</v>
      </c>
      <c r="J621" s="37" t="s">
        <v>805</v>
      </c>
      <c r="K621" s="37" t="s">
        <v>673</v>
      </c>
      <c r="L621" s="37" t="s">
        <v>806</v>
      </c>
      <c r="M621" s="37" t="s">
        <v>808</v>
      </c>
      <c r="N621" s="37" t="s">
        <v>14</v>
      </c>
      <c r="O621" s="34">
        <v>46477</v>
      </c>
    </row>
    <row r="622" spans="1:15" x14ac:dyDescent="0.15">
      <c r="A622" s="3">
        <f t="shared" si="9"/>
        <v>621</v>
      </c>
      <c r="B622" s="7">
        <f>VLOOKUP(C622,区市町村番号!$B$3:$C$64,2,FALSE)</f>
        <v>29</v>
      </c>
      <c r="C622" s="8" t="str">
        <f>IF(D622="区",LEFT(L622,FIND("区",L622)),IF(D622="市",LEFT(L622,FIND("市",L622)),IF(D622="町",LEFT(L622,FIND("町",L622)),IF(D622="村",LEFT(L622,FIND("村",L622)),"エラー"))))</f>
        <v>府中市</v>
      </c>
      <c r="D622" s="8" t="str">
        <f>IF(AND(E622&lt;F622,E622&lt;G622,E622&lt;H622),"区",IF(AND(F622&lt;G622,F622&lt;H622),"市",IF(G622&lt;H622,"町","村")))</f>
        <v>市</v>
      </c>
      <c r="E622" s="8">
        <f>IF(COUNTIF($L622,"*区*"),FIND("区",$L622,2),100)</f>
        <v>100</v>
      </c>
      <c r="F622" s="8">
        <f>IF(COUNTIF($L622,"*市*"),FIND("市",$L622,2),100)</f>
        <v>3</v>
      </c>
      <c r="G622" s="8">
        <f>IF(COUNTIF($L622,"*町田市*"),100,IF(COUNTIF(L622,"*町*"),FIND("町",$L622),100))</f>
        <v>100</v>
      </c>
      <c r="H622" s="8">
        <f>IF(COUNTIF($L622,"*東村山*"),100,IF(COUNTIF(L622,"*武蔵村山*"),100,IF(COUNTIF(L622,"*羽村市*"),100,IF(COUNTIF(L622,"*村*"),FIND("村",$L622,2),100))))</f>
        <v>100</v>
      </c>
      <c r="I622" s="37" t="s">
        <v>1202</v>
      </c>
      <c r="J622" s="37" t="s">
        <v>2875</v>
      </c>
      <c r="K622" s="37" t="s">
        <v>660</v>
      </c>
      <c r="L622" s="37" t="s">
        <v>2876</v>
      </c>
      <c r="M622" s="37" t="s">
        <v>2877</v>
      </c>
      <c r="N622" s="37" t="s">
        <v>3</v>
      </c>
      <c r="O622" s="34">
        <v>45961</v>
      </c>
    </row>
    <row r="623" spans="1:15" x14ac:dyDescent="0.15">
      <c r="A623" s="3">
        <f t="shared" si="9"/>
        <v>622</v>
      </c>
      <c r="B623" s="7">
        <f>VLOOKUP(C623,区市町村番号!$B$3:$C$64,2,FALSE)</f>
        <v>29</v>
      </c>
      <c r="C623" s="8" t="str">
        <f>IF(D623="区",LEFT(L623,FIND("区",L623)),IF(D623="市",LEFT(L623,FIND("市",L623)),IF(D623="町",LEFT(L623,FIND("町",L623)),IF(D623="村",LEFT(L623,FIND("村",L623)),"エラー"))))</f>
        <v>府中市</v>
      </c>
      <c r="D623" s="8" t="str">
        <f>IF(AND(E623&lt;F623,E623&lt;G623,E623&lt;H623),"区",IF(AND(F623&lt;G623,F623&lt;H623),"市",IF(G623&lt;H623,"町","村")))</f>
        <v>市</v>
      </c>
      <c r="E623" s="8">
        <f>IF(COUNTIF($L623,"*区*"),FIND("区",$L623,2),100)</f>
        <v>100</v>
      </c>
      <c r="F623" s="8">
        <f>IF(COUNTIF($L623,"*市*"),FIND("市",$L623,2),100)</f>
        <v>3</v>
      </c>
      <c r="G623" s="8">
        <f>IF(COUNTIF($L623,"*町田市*"),100,IF(COUNTIF(L623,"*町*"),FIND("町",$L623),100))</f>
        <v>100</v>
      </c>
      <c r="H623" s="8">
        <f>IF(COUNTIF($L623,"*東村山*"),100,IF(COUNTIF(L623,"*武蔵村山*"),100,IF(COUNTIF(L623,"*羽村市*"),100,IF(COUNTIF(L623,"*村*"),FIND("村",$L623,2),100))))</f>
        <v>100</v>
      </c>
      <c r="I623" s="36" t="s">
        <v>1311</v>
      </c>
      <c r="J623" s="36" t="s">
        <v>1742</v>
      </c>
      <c r="K623" s="36" t="s">
        <v>660</v>
      </c>
      <c r="L623" s="36" t="s">
        <v>2132</v>
      </c>
      <c r="M623" s="36" t="s">
        <v>2492</v>
      </c>
      <c r="N623" s="36" t="s">
        <v>2608</v>
      </c>
      <c r="O623" s="34">
        <v>46873</v>
      </c>
    </row>
    <row r="624" spans="1:15" x14ac:dyDescent="0.15">
      <c r="A624" s="3">
        <f t="shared" si="9"/>
        <v>623</v>
      </c>
      <c r="B624" s="7">
        <f>VLOOKUP(C624,区市町村番号!$B$3:$C$64,2,FALSE)</f>
        <v>29</v>
      </c>
      <c r="C624" s="8" t="str">
        <f>IF(D624="区",LEFT(L624,FIND("区",L624)),IF(D624="市",LEFT(L624,FIND("市",L624)),IF(D624="町",LEFT(L624,FIND("町",L624)),IF(D624="村",LEFT(L624,FIND("村",L624)),"エラー"))))</f>
        <v>府中市</v>
      </c>
      <c r="D624" s="8" t="str">
        <f>IF(AND(E624&lt;F624,E624&lt;G624,E624&lt;H624),"区",IF(AND(F624&lt;G624,F624&lt;H624),"市",IF(G624&lt;H624,"町","村")))</f>
        <v>市</v>
      </c>
      <c r="E624" s="8">
        <f>IF(COUNTIF($L624,"*区*"),FIND("区",$L624,2),100)</f>
        <v>100</v>
      </c>
      <c r="F624" s="8">
        <f>IF(COUNTIF($L624,"*市*"),FIND("市",$L624,2),100)</f>
        <v>3</v>
      </c>
      <c r="G624" s="8">
        <f>IF(COUNTIF($L624,"*町田市*"),100,IF(COUNTIF(L624,"*町*"),FIND("町",$L624),100))</f>
        <v>6</v>
      </c>
      <c r="H624" s="8">
        <f>IF(COUNTIF($L624,"*東村山*"),100,IF(COUNTIF(L624,"*武蔵村山*"),100,IF(COUNTIF(L624,"*羽村市*"),100,IF(COUNTIF(L624,"*村*"),FIND("村",$L624,2),100))))</f>
        <v>100</v>
      </c>
      <c r="I624" s="37" t="s">
        <v>1133</v>
      </c>
      <c r="J624" s="37" t="s">
        <v>1628</v>
      </c>
      <c r="K624" s="37" t="s">
        <v>1845</v>
      </c>
      <c r="L624" s="37" t="s">
        <v>2017</v>
      </c>
      <c r="M624" s="37" t="s">
        <v>2382</v>
      </c>
      <c r="N624" s="37" t="s">
        <v>14</v>
      </c>
      <c r="O624" s="34">
        <v>45961</v>
      </c>
    </row>
    <row r="625" spans="1:15" x14ac:dyDescent="0.15">
      <c r="A625" s="3">
        <f t="shared" si="9"/>
        <v>624</v>
      </c>
      <c r="B625" s="7">
        <f>VLOOKUP(C625,区市町村番号!$B$3:$C$64,2,FALSE)</f>
        <v>29</v>
      </c>
      <c r="C625" s="8" t="str">
        <f>IF(D625="区",LEFT(L625,FIND("区",L625)),IF(D625="市",LEFT(L625,FIND("市",L625)),IF(D625="町",LEFT(L625,FIND("町",L625)),IF(D625="村",LEFT(L625,FIND("村",L625)),"エラー"))))</f>
        <v>府中市</v>
      </c>
      <c r="D625" s="8" t="str">
        <f>IF(AND(E625&lt;F625,E625&lt;G625,E625&lt;H625),"区",IF(AND(F625&lt;G625,F625&lt;H625),"市",IF(G625&lt;H625,"町","村")))</f>
        <v>市</v>
      </c>
      <c r="E625" s="8">
        <f>IF(COUNTIF($L625,"*区*"),FIND("区",$L625,2),100)</f>
        <v>100</v>
      </c>
      <c r="F625" s="8">
        <f>IF(COUNTIF($L625,"*市*"),FIND("市",$L625,2),100)</f>
        <v>3</v>
      </c>
      <c r="G625" s="8">
        <f>IF(COUNTIF($L625,"*町田市*"),100,IF(COUNTIF(L625,"*町*"),FIND("町",$L625),100))</f>
        <v>6</v>
      </c>
      <c r="H625" s="8">
        <f>IF(COUNTIF($L625,"*東村山*"),100,IF(COUNTIF(L625,"*武蔵村山*"),100,IF(COUNTIF(L625,"*羽村市*"),100,IF(COUNTIF(L625,"*村*"),FIND("村",$L625,2),100))))</f>
        <v>100</v>
      </c>
      <c r="I625" s="37" t="s">
        <v>1463</v>
      </c>
      <c r="J625" s="37" t="s">
        <v>1818</v>
      </c>
      <c r="K625" s="37" t="s">
        <v>497</v>
      </c>
      <c r="L625" s="37" t="s">
        <v>2209</v>
      </c>
      <c r="M625" s="37" t="s">
        <v>2564</v>
      </c>
      <c r="N625" s="37" t="s">
        <v>56</v>
      </c>
      <c r="O625" s="34">
        <v>46721</v>
      </c>
    </row>
    <row r="626" spans="1:15" x14ac:dyDescent="0.15">
      <c r="A626" s="3">
        <f t="shared" si="9"/>
        <v>625</v>
      </c>
      <c r="B626" s="7">
        <f>VLOOKUP(C626,区市町村番号!$B$3:$C$64,2,FALSE)</f>
        <v>30</v>
      </c>
      <c r="C626" s="8" t="str">
        <f>IF(D626="区",LEFT(L626,FIND("区",L626)),IF(D626="市",LEFT(L626,FIND("市",L626)),IF(D626="町",LEFT(L626,FIND("町",L626)),IF(D626="村",LEFT(L626,FIND("村",L626)),"エラー"))))</f>
        <v>昭島市</v>
      </c>
      <c r="D626" s="8" t="str">
        <f>IF(AND(E626&lt;F626,E626&lt;G626,E626&lt;H626),"区",IF(AND(F626&lt;G626,F626&lt;H626),"市",IF(G626&lt;H626,"町","村")))</f>
        <v>市</v>
      </c>
      <c r="E626" s="8">
        <f>IF(COUNTIF($L626,"*区*"),FIND("区",$L626,2),100)</f>
        <v>100</v>
      </c>
      <c r="F626" s="8">
        <f>IF(COUNTIF($L626,"*市*"),FIND("市",$L626,2),100)</f>
        <v>3</v>
      </c>
      <c r="G626" s="8">
        <f>IF(COUNTIF($L626,"*町田市*"),100,IF(COUNTIF(L626,"*町*"),FIND("町",$L626),100))</f>
        <v>6</v>
      </c>
      <c r="H626" s="8">
        <f>IF(COUNTIF($L626,"*東村山*"),100,IF(COUNTIF(L626,"*武蔵村山*"),100,IF(COUNTIF(L626,"*羽村市*"),100,IF(COUNTIF(L626,"*村*"),FIND("村",$L626,2),100))))</f>
        <v>100</v>
      </c>
      <c r="I626" s="37" t="s">
        <v>3008</v>
      </c>
      <c r="J626" s="37" t="s">
        <v>3040</v>
      </c>
      <c r="K626" s="37" t="s">
        <v>3041</v>
      </c>
      <c r="L626" s="37" t="s">
        <v>3042</v>
      </c>
      <c r="M626" s="37" t="s">
        <v>3043</v>
      </c>
      <c r="N626" s="37" t="s">
        <v>2</v>
      </c>
      <c r="O626" s="34">
        <v>47452</v>
      </c>
    </row>
    <row r="627" spans="1:15" x14ac:dyDescent="0.15">
      <c r="A627" s="3">
        <f t="shared" si="9"/>
        <v>626</v>
      </c>
      <c r="B627" s="7">
        <f>VLOOKUP(C627,区市町村番号!$B$3:$C$64,2,FALSE)</f>
        <v>30</v>
      </c>
      <c r="C627" s="8" t="str">
        <f>IF(D627="区",LEFT(L627,FIND("区",L627)),IF(D627="市",LEFT(L627,FIND("市",L627)),IF(D627="町",LEFT(L627,FIND("町",L627)),IF(D627="村",LEFT(L627,FIND("村",L627)),"エラー"))))</f>
        <v>昭島市</v>
      </c>
      <c r="D627" s="8" t="str">
        <f>IF(AND(E627&lt;F627,E627&lt;G627,E627&lt;H627),"区",IF(AND(F627&lt;G627,F627&lt;H627),"市",IF(G627&lt;H627,"町","村")))</f>
        <v>市</v>
      </c>
      <c r="E627" s="8">
        <f>IF(COUNTIF($L627,"*区*"),FIND("区",$L627,2),100)</f>
        <v>100</v>
      </c>
      <c r="F627" s="8">
        <f>IF(COUNTIF($L627,"*市*"),FIND("市",$L627,2),100)</f>
        <v>3</v>
      </c>
      <c r="G627" s="8">
        <f>IF(COUNTIF($L627,"*町田市*"),100,IF(COUNTIF(L627,"*町*"),FIND("町",$L627),100))</f>
        <v>6</v>
      </c>
      <c r="H627" s="8">
        <f>IF(COUNTIF($L627,"*東村山*"),100,IF(COUNTIF(L627,"*武蔵村山*"),100,IF(COUNTIF(L627,"*羽村市*"),100,IF(COUNTIF(L627,"*村*"),FIND("村",$L627,2),100))))</f>
        <v>100</v>
      </c>
      <c r="I627" s="37" t="s">
        <v>942</v>
      </c>
      <c r="J627" s="37" t="s">
        <v>3324</v>
      </c>
      <c r="K627" s="37" t="s">
        <v>740</v>
      </c>
      <c r="L627" s="37" t="s">
        <v>1906</v>
      </c>
      <c r="M627" s="37" t="s">
        <v>2261</v>
      </c>
      <c r="N627" s="37" t="s">
        <v>48</v>
      </c>
      <c r="O627" s="34">
        <v>47542</v>
      </c>
    </row>
    <row r="628" spans="1:15" x14ac:dyDescent="0.15">
      <c r="A628" s="3">
        <f t="shared" si="9"/>
        <v>627</v>
      </c>
      <c r="B628" s="7">
        <f>VLOOKUP(C628,区市町村番号!$B$3:$C$64,2,FALSE)</f>
        <v>30</v>
      </c>
      <c r="C628" s="8" t="str">
        <f>IF(D628="区",LEFT(L628,FIND("区",L628)),IF(D628="市",LEFT(L628,FIND("市",L628)),IF(D628="町",LEFT(L628,FIND("町",L628)),IF(D628="村",LEFT(L628,FIND("村",L628)),"エラー"))))</f>
        <v>昭島市</v>
      </c>
      <c r="D628" s="8" t="str">
        <f>IF(AND(E628&lt;F628,E628&lt;G628,E628&lt;H628),"区",IF(AND(F628&lt;G628,F628&lt;H628),"市",IF(G628&lt;H628,"町","村")))</f>
        <v>市</v>
      </c>
      <c r="E628" s="8">
        <f>IF(COUNTIF($L628,"*区*"),FIND("区",$L628,2),100)</f>
        <v>100</v>
      </c>
      <c r="F628" s="8">
        <f>IF(COUNTIF($L628,"*市*"),FIND("市",$L628,2),100)</f>
        <v>3</v>
      </c>
      <c r="G628" s="8">
        <f>IF(COUNTIF($L628,"*町田市*"),100,IF(COUNTIF(L628,"*町*"),FIND("町",$L628),100))</f>
        <v>6</v>
      </c>
      <c r="H628" s="8">
        <f>IF(COUNTIF($L628,"*東村山*"),100,IF(COUNTIF(L628,"*武蔵村山*"),100,IF(COUNTIF(L628,"*羽村市*"),100,IF(COUNTIF(L628,"*村*"),FIND("村",$L628,2),100))))</f>
        <v>100</v>
      </c>
      <c r="I628" s="37" t="s">
        <v>3245</v>
      </c>
      <c r="J628" s="37" t="s">
        <v>265</v>
      </c>
      <c r="K628" s="37" t="s">
        <v>574</v>
      </c>
      <c r="L628" s="37" t="s">
        <v>323</v>
      </c>
      <c r="M628" s="37" t="s">
        <v>134</v>
      </c>
      <c r="N628" s="37" t="s">
        <v>67</v>
      </c>
      <c r="O628" s="34">
        <v>47514</v>
      </c>
    </row>
    <row r="629" spans="1:15" x14ac:dyDescent="0.15">
      <c r="A629" s="3">
        <f t="shared" si="9"/>
        <v>628</v>
      </c>
      <c r="B629" s="7">
        <f>VLOOKUP(C629,区市町村番号!$B$3:$C$64,2,FALSE)</f>
        <v>30</v>
      </c>
      <c r="C629" s="8" t="str">
        <f>IF(D629="区",LEFT(L629,FIND("区",L629)),IF(D629="市",LEFT(L629,FIND("市",L629)),IF(D629="町",LEFT(L629,FIND("町",L629)),IF(D629="村",LEFT(L629,FIND("村",L629)),"エラー"))))</f>
        <v>昭島市</v>
      </c>
      <c r="D629" s="8" t="str">
        <f>IF(AND(E629&lt;F629,E629&lt;G629,E629&lt;H629),"区",IF(AND(F629&lt;G629,F629&lt;H629),"市",IF(G629&lt;H629,"町","村")))</f>
        <v>市</v>
      </c>
      <c r="E629" s="8">
        <f>IF(COUNTIF($L629,"*区*"),FIND("区",$L629,2),100)</f>
        <v>100</v>
      </c>
      <c r="F629" s="8">
        <f>IF(COUNTIF($L629,"*市*"),FIND("市",$L629,2),100)</f>
        <v>3</v>
      </c>
      <c r="G629" s="8">
        <f>IF(COUNTIF($L629,"*町田市*"),100,IF(COUNTIF(L629,"*町*"),FIND("町",$L629),100))</f>
        <v>6</v>
      </c>
      <c r="H629" s="8">
        <f>IF(COUNTIF($L629,"*東村山*"),100,IF(COUNTIF(L629,"*武蔵村山*"),100,IF(COUNTIF(L629,"*羽村市*"),100,IF(COUNTIF(L629,"*村*"),FIND("村",$L629,2),100))))</f>
        <v>100</v>
      </c>
      <c r="I629" s="37" t="s">
        <v>1395</v>
      </c>
      <c r="J629" s="37" t="s">
        <v>265</v>
      </c>
      <c r="K629" s="37" t="s">
        <v>574</v>
      </c>
      <c r="L629" s="37" t="s">
        <v>323</v>
      </c>
      <c r="M629" s="37" t="s">
        <v>134</v>
      </c>
      <c r="N629" s="37" t="s">
        <v>67</v>
      </c>
      <c r="O629" s="34">
        <v>46142</v>
      </c>
    </row>
    <row r="630" spans="1:15" x14ac:dyDescent="0.15">
      <c r="A630" s="3">
        <f t="shared" si="9"/>
        <v>629</v>
      </c>
      <c r="B630" s="7">
        <f>VLOOKUP(C630,区市町村番号!$B$3:$C$64,2,FALSE)</f>
        <v>30</v>
      </c>
      <c r="C630" s="8" t="str">
        <f>IF(D630="区",LEFT(L630,FIND("区",L630)),IF(D630="市",LEFT(L630,FIND("市",L630)),IF(D630="町",LEFT(L630,FIND("町",L630)),IF(D630="村",LEFT(L630,FIND("村",L630)),"エラー"))))</f>
        <v>昭島市</v>
      </c>
      <c r="D630" s="8" t="str">
        <f>IF(AND(E630&lt;F630,E630&lt;G630,E630&lt;H630),"区",IF(AND(F630&lt;G630,F630&lt;H630),"市",IF(G630&lt;H630,"町","村")))</f>
        <v>市</v>
      </c>
      <c r="E630" s="8">
        <f>IF(COUNTIF($L630,"*区*"),FIND("区",$L630,2),100)</f>
        <v>100</v>
      </c>
      <c r="F630" s="8">
        <f>IF(COUNTIF($L630,"*市*"),FIND("市",$L630,2),100)</f>
        <v>3</v>
      </c>
      <c r="G630" s="8">
        <f>IF(COUNTIF($L630,"*町田市*"),100,IF(COUNTIF(L630,"*町*"),FIND("町",$L630),100))</f>
        <v>6</v>
      </c>
      <c r="H630" s="8">
        <f>IF(COUNTIF($L630,"*東村山*"),100,IF(COUNTIF(L630,"*武蔵村山*"),100,IF(COUNTIF(L630,"*羽村市*"),100,IF(COUNTIF(L630,"*村*"),FIND("村",$L630,2),100))))</f>
        <v>100</v>
      </c>
      <c r="I630" s="37" t="s">
        <v>1460</v>
      </c>
      <c r="J630" s="37" t="s">
        <v>265</v>
      </c>
      <c r="K630" s="37" t="s">
        <v>574</v>
      </c>
      <c r="L630" s="37" t="s">
        <v>323</v>
      </c>
      <c r="M630" s="37" t="s">
        <v>134</v>
      </c>
      <c r="N630" s="37" t="s">
        <v>67</v>
      </c>
      <c r="O630" s="34">
        <v>46660</v>
      </c>
    </row>
    <row r="631" spans="1:15" x14ac:dyDescent="0.15">
      <c r="A631" s="3">
        <f t="shared" si="9"/>
        <v>630</v>
      </c>
      <c r="B631" s="7">
        <f>VLOOKUP(C631,区市町村番号!$B$3:$C$64,2,FALSE)</f>
        <v>30</v>
      </c>
      <c r="C631" s="8" t="str">
        <f>IF(D631="区",LEFT(L631,FIND("区",L631)),IF(D631="市",LEFT(L631,FIND("市",L631)),IF(D631="町",LEFT(L631,FIND("町",L631)),IF(D631="村",LEFT(L631,FIND("村",L631)),"エラー"))))</f>
        <v>昭島市</v>
      </c>
      <c r="D631" s="8" t="str">
        <f>IF(AND(E631&lt;F631,E631&lt;G631,E631&lt;H631),"区",IF(AND(F631&lt;G631,F631&lt;H631),"市",IF(G631&lt;H631,"町","村")))</f>
        <v>市</v>
      </c>
      <c r="E631" s="8">
        <f>IF(COUNTIF($L631,"*区*"),FIND("区",$L631,2),100)</f>
        <v>100</v>
      </c>
      <c r="F631" s="8">
        <f>IF(COUNTIF($L631,"*市*"),FIND("市",$L631,2),100)</f>
        <v>3</v>
      </c>
      <c r="G631" s="8">
        <f>IF(COUNTIF($L631,"*町田市*"),100,IF(COUNTIF(L631,"*町*"),FIND("町",$L631),100))</f>
        <v>6</v>
      </c>
      <c r="H631" s="8">
        <f>IF(COUNTIF($L631,"*東村山*"),100,IF(COUNTIF(L631,"*武蔵村山*"),100,IF(COUNTIF(L631,"*羽村市*"),100,IF(COUNTIF(L631,"*村*"),FIND("村",$L631,2),100))))</f>
        <v>100</v>
      </c>
      <c r="I631" s="37" t="s">
        <v>1302</v>
      </c>
      <c r="J631" s="37" t="s">
        <v>265</v>
      </c>
      <c r="K631" s="37" t="s">
        <v>574</v>
      </c>
      <c r="L631" s="37" t="s">
        <v>323</v>
      </c>
      <c r="M631" s="37" t="s">
        <v>134</v>
      </c>
      <c r="N631" s="37" t="s">
        <v>3</v>
      </c>
      <c r="O631" s="34">
        <v>46752</v>
      </c>
    </row>
    <row r="632" spans="1:15" x14ac:dyDescent="0.15">
      <c r="A632" s="3">
        <f t="shared" si="9"/>
        <v>631</v>
      </c>
      <c r="B632" s="7">
        <f>VLOOKUP(C632,区市町村番号!$B$3:$C$64,2,FALSE)</f>
        <v>30</v>
      </c>
      <c r="C632" s="8" t="str">
        <f>IF(D632="区",LEFT(L632,FIND("区",L632)),IF(D632="市",LEFT(L632,FIND("市",L632)),IF(D632="町",LEFT(L632,FIND("町",L632)),IF(D632="村",LEFT(L632,FIND("村",L632)),"エラー"))))</f>
        <v>昭島市</v>
      </c>
      <c r="D632" s="8" t="str">
        <f>IF(AND(E632&lt;F632,E632&lt;G632,E632&lt;H632),"区",IF(AND(F632&lt;G632,F632&lt;H632),"市",IF(G632&lt;H632,"町","村")))</f>
        <v>市</v>
      </c>
      <c r="E632" s="8">
        <f>IF(COUNTIF($L632,"*区*"),FIND("区",$L632,2),100)</f>
        <v>100</v>
      </c>
      <c r="F632" s="8">
        <f>IF(COUNTIF($L632,"*市*"),FIND("市",$L632,2),100)</f>
        <v>3</v>
      </c>
      <c r="G632" s="8">
        <f>IF(COUNTIF($L632,"*町田市*"),100,IF(COUNTIF(L632,"*町*"),FIND("町",$L632),100))</f>
        <v>6</v>
      </c>
      <c r="H632" s="8">
        <f>IF(COUNTIF($L632,"*東村山*"),100,IF(COUNTIF(L632,"*武蔵村山*"),100,IF(COUNTIF(L632,"*羽村市*"),100,IF(COUNTIF(L632,"*村*"),FIND("村",$L632,2),100))))</f>
        <v>100</v>
      </c>
      <c r="I632" s="37" t="s">
        <v>1037</v>
      </c>
      <c r="J632" s="37" t="s">
        <v>265</v>
      </c>
      <c r="K632" s="37" t="s">
        <v>574</v>
      </c>
      <c r="L632" s="37" t="s">
        <v>323</v>
      </c>
      <c r="M632" s="37" t="s">
        <v>134</v>
      </c>
      <c r="N632" s="37" t="s">
        <v>67</v>
      </c>
      <c r="O632" s="34">
        <v>45930</v>
      </c>
    </row>
    <row r="633" spans="1:15" x14ac:dyDescent="0.15">
      <c r="A633" s="3">
        <f t="shared" si="9"/>
        <v>632</v>
      </c>
      <c r="B633" s="7">
        <f>VLOOKUP(C633,区市町村番号!$B$3:$C$64,2,FALSE)</f>
        <v>30</v>
      </c>
      <c r="C633" s="8" t="str">
        <f>IF(D633="区",LEFT(L633,FIND("区",L633)),IF(D633="市",LEFT(L633,FIND("市",L633)),IF(D633="町",LEFT(L633,FIND("町",L633)),IF(D633="村",LEFT(L633,FIND("村",L633)),"エラー"))))</f>
        <v>昭島市</v>
      </c>
      <c r="D633" s="8" t="str">
        <f>IF(AND(E633&lt;F633,E633&lt;G633,E633&lt;H633),"区",IF(AND(F633&lt;G633,F633&lt;H633),"市",IF(G633&lt;H633,"町","村")))</f>
        <v>市</v>
      </c>
      <c r="E633" s="8">
        <f>IF(COUNTIF($L633,"*区*"),FIND("区",$L633,2),100)</f>
        <v>100</v>
      </c>
      <c r="F633" s="8">
        <f>IF(COUNTIF($L633,"*市*"),FIND("市",$L633,2),100)</f>
        <v>3</v>
      </c>
      <c r="G633" s="8">
        <f>IF(COUNTIF($L633,"*町田市*"),100,IF(COUNTIF(L633,"*町*"),FIND("町",$L633),100))</f>
        <v>6</v>
      </c>
      <c r="H633" s="8">
        <f>IF(COUNTIF($L633,"*東村山*"),100,IF(COUNTIF(L633,"*武蔵村山*"),100,IF(COUNTIF(L633,"*羽村市*"),100,IF(COUNTIF(L633,"*村*"),FIND("村",$L633,2),100))))</f>
        <v>100</v>
      </c>
      <c r="I633" s="36" t="s">
        <v>856</v>
      </c>
      <c r="J633" s="36" t="s">
        <v>265</v>
      </c>
      <c r="K633" s="36" t="s">
        <v>574</v>
      </c>
      <c r="L633" s="36" t="s">
        <v>323</v>
      </c>
      <c r="M633" s="36" t="s">
        <v>134</v>
      </c>
      <c r="N633" s="36" t="s">
        <v>67</v>
      </c>
      <c r="O633" s="34">
        <v>45900</v>
      </c>
    </row>
    <row r="634" spans="1:15" x14ac:dyDescent="0.15">
      <c r="A634" s="3">
        <f t="shared" si="9"/>
        <v>633</v>
      </c>
      <c r="B634" s="7">
        <f>VLOOKUP(C634,区市町村番号!$B$3:$C$64,2,FALSE)</f>
        <v>30</v>
      </c>
      <c r="C634" s="8" t="str">
        <f>IF(D634="区",LEFT(L634,FIND("区",L634)),IF(D634="市",LEFT(L634,FIND("市",L634)),IF(D634="町",LEFT(L634,FIND("町",L634)),IF(D634="村",LEFT(L634,FIND("村",L634)),"エラー"))))</f>
        <v>昭島市</v>
      </c>
      <c r="D634" s="8" t="str">
        <f>IF(AND(E634&lt;F634,E634&lt;G634,E634&lt;H634),"区",IF(AND(F634&lt;G634,F634&lt;H634),"市",IF(G634&lt;H634,"町","村")))</f>
        <v>市</v>
      </c>
      <c r="E634" s="8">
        <f>IF(COUNTIF($L634,"*区*"),FIND("区",$L634,2),100)</f>
        <v>100</v>
      </c>
      <c r="F634" s="8">
        <f>IF(COUNTIF($L634,"*市*"),FIND("市",$L634,2),100)</f>
        <v>3</v>
      </c>
      <c r="G634" s="8">
        <f>IF(COUNTIF($L634,"*町田市*"),100,IF(COUNTIF(L634,"*町*"),FIND("町",$L634),100))</f>
        <v>6</v>
      </c>
      <c r="H634" s="8">
        <f>IF(COUNTIF($L634,"*東村山*"),100,IF(COUNTIF(L634,"*武蔵村山*"),100,IF(COUNTIF(L634,"*羽村市*"),100,IF(COUNTIF(L634,"*村*"),FIND("村",$L634,2),100))))</f>
        <v>100</v>
      </c>
      <c r="I634" s="37" t="s">
        <v>941</v>
      </c>
      <c r="J634" s="37" t="s">
        <v>265</v>
      </c>
      <c r="K634" s="37" t="s">
        <v>574</v>
      </c>
      <c r="L634" s="37" t="s">
        <v>323</v>
      </c>
      <c r="M634" s="37" t="s">
        <v>134</v>
      </c>
      <c r="N634" s="37" t="s">
        <v>67</v>
      </c>
      <c r="O634" s="34">
        <v>45930</v>
      </c>
    </row>
    <row r="635" spans="1:15" x14ac:dyDescent="0.15">
      <c r="A635" s="3">
        <f t="shared" si="9"/>
        <v>634</v>
      </c>
      <c r="B635" s="7">
        <f>VLOOKUP(C635,区市町村番号!$B$3:$C$64,2,FALSE)</f>
        <v>30</v>
      </c>
      <c r="C635" s="8" t="str">
        <f>IF(D635="区",LEFT(L635,FIND("区",L635)),IF(D635="市",LEFT(L635,FIND("市",L635)),IF(D635="町",LEFT(L635,FIND("町",L635)),IF(D635="村",LEFT(L635,FIND("村",L635)),"エラー"))))</f>
        <v>昭島市</v>
      </c>
      <c r="D635" s="8" t="str">
        <f>IF(AND(E635&lt;F635,E635&lt;G635,E635&lt;H635),"区",IF(AND(F635&lt;G635,F635&lt;H635),"市",IF(G635&lt;H635,"町","村")))</f>
        <v>市</v>
      </c>
      <c r="E635" s="8">
        <f>IF(COUNTIF($L635,"*区*"),FIND("区",$L635,2),100)</f>
        <v>100</v>
      </c>
      <c r="F635" s="8">
        <f>IF(COUNTIF($L635,"*市*"),FIND("市",$L635,2),100)</f>
        <v>3</v>
      </c>
      <c r="G635" s="8">
        <f>IF(COUNTIF($L635,"*町田市*"),100,IF(COUNTIF(L635,"*町*"),FIND("町",$L635),100))</f>
        <v>6</v>
      </c>
      <c r="H635" s="8">
        <f>IF(COUNTIF($L635,"*東村山*"),100,IF(COUNTIF(L635,"*武蔵村山*"),100,IF(COUNTIF(L635,"*羽村市*"),100,IF(COUNTIF(L635,"*村*"),FIND("村",$L635,2),100))))</f>
        <v>100</v>
      </c>
      <c r="I635" s="37" t="s">
        <v>1241</v>
      </c>
      <c r="J635" s="37" t="s">
        <v>1709</v>
      </c>
      <c r="K635" s="37" t="s">
        <v>1850</v>
      </c>
      <c r="L635" s="37" t="s">
        <v>2095</v>
      </c>
      <c r="M635" s="37" t="s">
        <v>2462</v>
      </c>
      <c r="N635" s="37" t="s">
        <v>3</v>
      </c>
      <c r="O635" s="34">
        <v>46173</v>
      </c>
    </row>
    <row r="636" spans="1:15" ht="27" x14ac:dyDescent="0.15">
      <c r="A636" s="3">
        <f t="shared" si="9"/>
        <v>635</v>
      </c>
      <c r="B636" s="7">
        <f>VLOOKUP(C636,区市町村番号!$B$3:$C$64,2,FALSE)</f>
        <v>30</v>
      </c>
      <c r="C636" s="8" t="str">
        <f>IF(D636="区",LEFT(L636,FIND("区",L636)),IF(D636="市",LEFT(L636,FIND("市",L636)),IF(D636="町",LEFT(L636,FIND("町",L636)),IF(D636="村",LEFT(L636,FIND("村",L636)),"エラー"))))</f>
        <v>昭島市</v>
      </c>
      <c r="D636" s="8" t="str">
        <f>IF(AND(E636&lt;F636,E636&lt;G636,E636&lt;H636),"区",IF(AND(F636&lt;G636,F636&lt;H636),"市",IF(G636&lt;H636,"町","村")))</f>
        <v>市</v>
      </c>
      <c r="E636" s="8">
        <f>IF(COUNTIF($L636,"*区*"),FIND("区",$L636,2),100)</f>
        <v>100</v>
      </c>
      <c r="F636" s="8">
        <f>IF(COUNTIF($L636,"*市*"),FIND("市",$L636,2),100)</f>
        <v>3</v>
      </c>
      <c r="G636" s="8">
        <f>IF(COUNTIF($L636,"*町田市*"),100,IF(COUNTIF(L636,"*町*"),FIND("町",$L636),100))</f>
        <v>6</v>
      </c>
      <c r="H636" s="8">
        <f>IF(COUNTIF($L636,"*東村山*"),100,IF(COUNTIF(L636,"*武蔵村山*"),100,IF(COUNTIF(L636,"*羽村市*"),100,IF(COUNTIF(L636,"*村*"),FIND("村",$L636,2),100))))</f>
        <v>100</v>
      </c>
      <c r="I636" s="37" t="s">
        <v>1176</v>
      </c>
      <c r="J636" s="37" t="s">
        <v>1666</v>
      </c>
      <c r="K636" s="37" t="s">
        <v>465</v>
      </c>
      <c r="L636" s="37" t="s">
        <v>2053</v>
      </c>
      <c r="M636" s="37" t="s">
        <v>2422</v>
      </c>
      <c r="N636" s="37" t="s">
        <v>2592</v>
      </c>
      <c r="O636" s="34">
        <v>47756</v>
      </c>
    </row>
    <row r="637" spans="1:15" x14ac:dyDescent="0.15">
      <c r="A637" s="3">
        <f t="shared" si="9"/>
        <v>636</v>
      </c>
      <c r="B637" s="7">
        <f>VLOOKUP(C637,区市町村番号!$B$3:$C$64,2,FALSE)</f>
        <v>31</v>
      </c>
      <c r="C637" s="8" t="str">
        <f>IF(D637="区",LEFT(L637,FIND("区",L637)),IF(D637="市",LEFT(L637,FIND("市",L637)),IF(D637="町",LEFT(L637,FIND("町",L637)),IF(D637="村",LEFT(L637,FIND("村",L637)),"エラー"))))</f>
        <v>調布市</v>
      </c>
      <c r="D637" s="8" t="str">
        <f>IF(AND(E637&lt;F637,E637&lt;G637,E637&lt;H637),"区",IF(AND(F637&lt;G637,F637&lt;H637),"市",IF(G637&lt;H637,"町","村")))</f>
        <v>市</v>
      </c>
      <c r="E637" s="8">
        <f>IF(COUNTIF($L637,"*区*"),FIND("区",$L637,2),100)</f>
        <v>100</v>
      </c>
      <c r="F637" s="8">
        <f>IF(COUNTIF($L637,"*市*"),FIND("市",$L637,2),100)</f>
        <v>3</v>
      </c>
      <c r="G637" s="8">
        <f>IF(COUNTIF($L637,"*町田市*"),100,IF(COUNTIF(L637,"*町*"),FIND("町",$L637),100))</f>
        <v>100</v>
      </c>
      <c r="H637" s="8">
        <f>IF(COUNTIF($L637,"*東村山*"),100,IF(COUNTIF(L637,"*武蔵村山*"),100,IF(COUNTIF(L637,"*羽村市*"),100,IF(COUNTIF(L637,"*村*"),FIND("村",$L637,2),100))))</f>
        <v>100</v>
      </c>
      <c r="I637" s="37" t="s">
        <v>2891</v>
      </c>
      <c r="J637" s="37" t="s">
        <v>3054</v>
      </c>
      <c r="K637" s="37" t="s">
        <v>2768</v>
      </c>
      <c r="L637" s="37" t="s">
        <v>3055</v>
      </c>
      <c r="M637" s="37" t="s">
        <v>3056</v>
      </c>
      <c r="N637" s="37" t="s">
        <v>35</v>
      </c>
      <c r="O637" s="34">
        <v>47149</v>
      </c>
    </row>
    <row r="638" spans="1:15" ht="27" x14ac:dyDescent="0.15">
      <c r="A638" s="3">
        <f t="shared" si="9"/>
        <v>637</v>
      </c>
      <c r="B638" s="7">
        <f>VLOOKUP(C638,区市町村番号!$B$3:$C$64,2,FALSE)</f>
        <v>31</v>
      </c>
      <c r="C638" s="8" t="str">
        <f>IF(D638="区",LEFT(L638,FIND("区",L638)),IF(D638="市",LEFT(L638,FIND("市",L638)),IF(D638="町",LEFT(L638,FIND("町",L638)),IF(D638="村",LEFT(L638,FIND("村",L638)),"エラー"))))</f>
        <v>調布市</v>
      </c>
      <c r="D638" s="8" t="str">
        <f>IF(AND(E638&lt;F638,E638&lt;G638,E638&lt;H638),"区",IF(AND(F638&lt;G638,F638&lt;H638),"市",IF(G638&lt;H638,"町","村")))</f>
        <v>市</v>
      </c>
      <c r="E638" s="8">
        <f>IF(COUNTIF($L638,"*区*"),FIND("区",$L638,2),100)</f>
        <v>100</v>
      </c>
      <c r="F638" s="8">
        <f>IF(COUNTIF($L638,"*市*"),FIND("市",$L638,2),100)</f>
        <v>3</v>
      </c>
      <c r="G638" s="8">
        <f>IF(COUNTIF($L638,"*町田市*"),100,IF(COUNTIF(L638,"*町*"),FIND("町",$L638),100))</f>
        <v>100</v>
      </c>
      <c r="H638" s="8">
        <f>IF(COUNTIF($L638,"*東村山*"),100,IF(COUNTIF(L638,"*武蔵村山*"),100,IF(COUNTIF(L638,"*羽村市*"),100,IF(COUNTIF(L638,"*村*"),FIND("村",$L638,2),100))))</f>
        <v>100</v>
      </c>
      <c r="I638" s="37" t="s">
        <v>2801</v>
      </c>
      <c r="J638" s="37" t="s">
        <v>2856</v>
      </c>
      <c r="K638" s="37" t="s">
        <v>2768</v>
      </c>
      <c r="L638" s="37" t="s">
        <v>2857</v>
      </c>
      <c r="M638" s="37" t="s">
        <v>2858</v>
      </c>
      <c r="N638" s="37" t="s">
        <v>2859</v>
      </c>
      <c r="O638" s="34">
        <v>47087</v>
      </c>
    </row>
    <row r="639" spans="1:15" x14ac:dyDescent="0.15">
      <c r="A639" s="3">
        <f t="shared" si="9"/>
        <v>638</v>
      </c>
      <c r="B639" s="7">
        <f>VLOOKUP(C639,区市町村番号!$B$3:$C$64,2,FALSE)</f>
        <v>31</v>
      </c>
      <c r="C639" s="8" t="str">
        <f>IF(D639="区",LEFT(L639,FIND("区",L639)),IF(D639="市",LEFT(L639,FIND("市",L639)),IF(D639="町",LEFT(L639,FIND("町",L639)),IF(D639="村",LEFT(L639,FIND("村",L639)),"エラー"))))</f>
        <v>調布市</v>
      </c>
      <c r="D639" s="8" t="str">
        <f>IF(AND(E639&lt;F639,E639&lt;G639,E639&lt;H639),"区",IF(AND(F639&lt;G639,F639&lt;H639),"市",IF(G639&lt;H639,"町","村")))</f>
        <v>市</v>
      </c>
      <c r="E639" s="8">
        <f>IF(COUNTIF($L639,"*区*"),FIND("区",$L639,2),100)</f>
        <v>100</v>
      </c>
      <c r="F639" s="8">
        <f>IF(COUNTIF($L639,"*市*"),FIND("市",$L639,2),100)</f>
        <v>3</v>
      </c>
      <c r="G639" s="8">
        <f>IF(COUNTIF($L639,"*町田市*"),100,IF(COUNTIF(L639,"*町*"),FIND("町",$L639),100))</f>
        <v>100</v>
      </c>
      <c r="H639" s="8">
        <f>IF(COUNTIF($L639,"*東村山*"),100,IF(COUNTIF(L639,"*武蔵村山*"),100,IF(COUNTIF(L639,"*羽村市*"),100,IF(COUNTIF(L639,"*村*"),FIND("村",$L639,2),100))))</f>
        <v>100</v>
      </c>
      <c r="I639" s="37" t="s">
        <v>3087</v>
      </c>
      <c r="J639" s="37" t="s">
        <v>3144</v>
      </c>
      <c r="K639" s="37" t="s">
        <v>3075</v>
      </c>
      <c r="L639" s="37" t="s">
        <v>3076</v>
      </c>
      <c r="M639" s="37" t="s">
        <v>3077</v>
      </c>
      <c r="N639" s="37" t="s">
        <v>3</v>
      </c>
      <c r="O639" s="34">
        <v>47361</v>
      </c>
    </row>
    <row r="640" spans="1:15" x14ac:dyDescent="0.15">
      <c r="A640" s="3">
        <f t="shared" si="9"/>
        <v>639</v>
      </c>
      <c r="B640" s="7">
        <f>VLOOKUP(C640,区市町村番号!$B$3:$C$64,2,FALSE)</f>
        <v>31</v>
      </c>
      <c r="C640" s="8" t="str">
        <f>IF(D640="区",LEFT(L640,FIND("区",L640)),IF(D640="市",LEFT(L640,FIND("市",L640)),IF(D640="町",LEFT(L640,FIND("町",L640)),IF(D640="村",LEFT(L640,FIND("村",L640)),"エラー"))))</f>
        <v>調布市</v>
      </c>
      <c r="D640" s="8" t="str">
        <f>IF(AND(E640&lt;F640,E640&lt;G640,E640&lt;H640),"区",IF(AND(F640&lt;G640,F640&lt;H640),"市",IF(G640&lt;H640,"町","村")))</f>
        <v>市</v>
      </c>
      <c r="E640" s="8">
        <f>IF(COUNTIF($L640,"*区*"),FIND("区",$L640,2),100)</f>
        <v>100</v>
      </c>
      <c r="F640" s="8">
        <f>IF(COUNTIF($L640,"*市*"),FIND("市",$L640,2),100)</f>
        <v>3</v>
      </c>
      <c r="G640" s="8">
        <f>IF(COUNTIF($L640,"*町田市*"),100,IF(COUNTIF(L640,"*町*"),FIND("町",$L640),100))</f>
        <v>100</v>
      </c>
      <c r="H640" s="8">
        <f>IF(COUNTIF($L640,"*東村山*"),100,IF(COUNTIF(L640,"*武蔵村山*"),100,IF(COUNTIF(L640,"*羽村市*"),100,IF(COUNTIF(L640,"*村*"),FIND("村",$L640,2),100))))</f>
        <v>100</v>
      </c>
      <c r="I640" s="37" t="s">
        <v>3017</v>
      </c>
      <c r="J640" s="37" t="s">
        <v>3144</v>
      </c>
      <c r="K640" s="37" t="s">
        <v>3075</v>
      </c>
      <c r="L640" s="37" t="s">
        <v>3076</v>
      </c>
      <c r="M640" s="37" t="s">
        <v>3077</v>
      </c>
      <c r="N640" s="37" t="s">
        <v>3</v>
      </c>
      <c r="O640" s="34">
        <v>47330</v>
      </c>
    </row>
    <row r="641" spans="1:15" ht="27" x14ac:dyDescent="0.15">
      <c r="A641" s="3">
        <f t="shared" si="9"/>
        <v>640</v>
      </c>
      <c r="B641" s="7">
        <f>VLOOKUP(C641,区市町村番号!$B$3:$C$64,2,FALSE)</f>
        <v>31</v>
      </c>
      <c r="C641" s="8" t="str">
        <f>IF(D641="区",LEFT(L641,FIND("区",L641)),IF(D641="市",LEFT(L641,FIND("市",L641)),IF(D641="町",LEFT(L641,FIND("町",L641)),IF(D641="村",LEFT(L641,FIND("村",L641)),"エラー"))))</f>
        <v>調布市</v>
      </c>
      <c r="D641" s="8" t="str">
        <f>IF(AND(E641&lt;F641,E641&lt;G641,E641&lt;H641),"区",IF(AND(F641&lt;G641,F641&lt;H641),"市",IF(G641&lt;H641,"町","村")))</f>
        <v>市</v>
      </c>
      <c r="E641" s="8">
        <f>IF(COUNTIF($L641,"*区*"),FIND("区",$L641,2),100)</f>
        <v>100</v>
      </c>
      <c r="F641" s="8">
        <f>IF(COUNTIF($L641,"*市*"),FIND("市",$L641,2),100)</f>
        <v>3</v>
      </c>
      <c r="G641" s="8">
        <f>IF(COUNTIF($L641,"*町田市*"),100,IF(COUNTIF(L641,"*町*"),FIND("町",$L641),100))</f>
        <v>6</v>
      </c>
      <c r="H641" s="8">
        <f>IF(COUNTIF($L641,"*東村山*"),100,IF(COUNTIF(L641,"*武蔵村山*"),100,IF(COUNTIF(L641,"*羽村市*"),100,IF(COUNTIF(L641,"*村*"),FIND("村",$L641,2),100))))</f>
        <v>100</v>
      </c>
      <c r="I641" s="37" t="s">
        <v>3009</v>
      </c>
      <c r="J641" s="37" t="s">
        <v>3048</v>
      </c>
      <c r="K641" s="37" t="s">
        <v>3049</v>
      </c>
      <c r="L641" s="37" t="s">
        <v>3050</v>
      </c>
      <c r="M641" s="37" t="s">
        <v>3051</v>
      </c>
      <c r="N641" s="37" t="s">
        <v>3052</v>
      </c>
      <c r="O641" s="34">
        <v>47361</v>
      </c>
    </row>
    <row r="642" spans="1:15" x14ac:dyDescent="0.15">
      <c r="A642" s="3">
        <f t="shared" si="9"/>
        <v>641</v>
      </c>
      <c r="B642" s="7">
        <f>VLOOKUP(C642,区市町村番号!$B$3:$C$64,2,FALSE)</f>
        <v>31</v>
      </c>
      <c r="C642" s="8" t="str">
        <f>IF(D642="区",LEFT(L642,FIND("区",L642)),IF(D642="市",LEFT(L642,FIND("市",L642)),IF(D642="町",LEFT(L642,FIND("町",L642)),IF(D642="村",LEFT(L642,FIND("村",L642)),"エラー"))))</f>
        <v>調布市</v>
      </c>
      <c r="D642" s="8" t="str">
        <f>IF(AND(E642&lt;F642,E642&lt;G642,E642&lt;H642),"区",IF(AND(F642&lt;G642,F642&lt;H642),"市",IF(G642&lt;H642,"町","村")))</f>
        <v>市</v>
      </c>
      <c r="E642" s="8">
        <f>IF(COUNTIF($L642,"*区*"),FIND("区",$L642,2),100)</f>
        <v>100</v>
      </c>
      <c r="F642" s="8">
        <f>IF(COUNTIF($L642,"*市*"),FIND("市",$L642,2),100)</f>
        <v>3</v>
      </c>
      <c r="G642" s="8">
        <f>IF(COUNTIF($L642,"*町田市*"),100,IF(COUNTIF(L642,"*町*"),FIND("町",$L642),100))</f>
        <v>6</v>
      </c>
      <c r="H642" s="8">
        <f>IF(COUNTIF($L642,"*東村山*"),100,IF(COUNTIF(L642,"*武蔵村山*"),100,IF(COUNTIF(L642,"*羽村市*"),100,IF(COUNTIF(L642,"*村*"),FIND("村",$L642,2),100))))</f>
        <v>100</v>
      </c>
      <c r="I642" s="37" t="s">
        <v>2785</v>
      </c>
      <c r="J642" s="37" t="s">
        <v>2833</v>
      </c>
      <c r="K642" s="37" t="s">
        <v>501</v>
      </c>
      <c r="L642" s="37" t="s">
        <v>2834</v>
      </c>
      <c r="M642" s="37" t="s">
        <v>2835</v>
      </c>
      <c r="N642" s="37" t="s">
        <v>2</v>
      </c>
      <c r="O642" s="34">
        <v>46904</v>
      </c>
    </row>
    <row r="643" spans="1:15" x14ac:dyDescent="0.15">
      <c r="A643" s="3">
        <f t="shared" si="9"/>
        <v>642</v>
      </c>
      <c r="B643" s="7">
        <f>VLOOKUP(C643,区市町村番号!$B$3:$C$64,2,FALSE)</f>
        <v>31</v>
      </c>
      <c r="C643" s="8" t="str">
        <f>IF(D643="区",LEFT(L643,FIND("区",L643)),IF(D643="市",LEFT(L643,FIND("市",L643)),IF(D643="町",LEFT(L643,FIND("町",L643)),IF(D643="村",LEFT(L643,FIND("村",L643)),"エラー"))))</f>
        <v>調布市</v>
      </c>
      <c r="D643" s="8" t="str">
        <f>IF(AND(E643&lt;F643,E643&lt;G643,E643&lt;H643),"区",IF(AND(F643&lt;G643,F643&lt;H643),"市",IF(G643&lt;H643,"町","村")))</f>
        <v>市</v>
      </c>
      <c r="E643" s="8">
        <f>IF(COUNTIF($L643,"*区*"),FIND("区",$L643,2),100)</f>
        <v>100</v>
      </c>
      <c r="F643" s="8">
        <f>IF(COUNTIF($L643,"*市*"),FIND("市",$L643,2),100)</f>
        <v>3</v>
      </c>
      <c r="G643" s="8">
        <f>IF(COUNTIF($L643,"*町田市*"),100,IF(COUNTIF(L643,"*町*"),FIND("町",$L643),100))</f>
        <v>100</v>
      </c>
      <c r="H643" s="8">
        <f>IF(COUNTIF($L643,"*東村山*"),100,IF(COUNTIF(L643,"*武蔵村山*"),100,IF(COUNTIF(L643,"*羽村市*"),100,IF(COUNTIF(L643,"*村*"),FIND("村",$L643,2),100))))</f>
        <v>100</v>
      </c>
      <c r="I643" s="37" t="s">
        <v>1234</v>
      </c>
      <c r="J643" s="37" t="s">
        <v>1703</v>
      </c>
      <c r="K643" s="37" t="s">
        <v>546</v>
      </c>
      <c r="L643" s="37" t="s">
        <v>2090</v>
      </c>
      <c r="M643" s="37" t="s">
        <v>2457</v>
      </c>
      <c r="N643" s="37" t="s">
        <v>15</v>
      </c>
      <c r="O643" s="34">
        <v>46142</v>
      </c>
    </row>
    <row r="644" spans="1:15" ht="27" x14ac:dyDescent="0.15">
      <c r="A644" s="3">
        <f t="shared" ref="A644:A707" si="10">A643+1</f>
        <v>643</v>
      </c>
      <c r="B644" s="7">
        <f>VLOOKUP(C644,区市町村番号!$B$3:$C$64,2,FALSE)</f>
        <v>31</v>
      </c>
      <c r="C644" s="8" t="str">
        <f>IF(D644="区",LEFT(L644,FIND("区",L644)),IF(D644="市",LEFT(L644,FIND("市",L644)),IF(D644="町",LEFT(L644,FIND("町",L644)),IF(D644="村",LEFT(L644,FIND("村",L644)),"エラー"))))</f>
        <v>調布市</v>
      </c>
      <c r="D644" s="8" t="str">
        <f>IF(AND(E644&lt;F644,E644&lt;G644,E644&lt;H644),"区",IF(AND(F644&lt;G644,F644&lt;H644),"市",IF(G644&lt;H644,"町","村")))</f>
        <v>市</v>
      </c>
      <c r="E644" s="8">
        <f>IF(COUNTIF($L644,"*区*"),FIND("区",$L644,2),100)</f>
        <v>100</v>
      </c>
      <c r="F644" s="8">
        <f>IF(COUNTIF($L644,"*市*"),FIND("市",$L644,2),100)</f>
        <v>3</v>
      </c>
      <c r="G644" s="8">
        <f>IF(COUNTIF($L644,"*町田市*"),100,IF(COUNTIF(L644,"*町*"),FIND("町",$L644),100))</f>
        <v>6</v>
      </c>
      <c r="H644" s="8">
        <f>IF(COUNTIF($L644,"*東村山*"),100,IF(COUNTIF(L644,"*武蔵村山*"),100,IF(COUNTIF(L644,"*羽村市*"),100,IF(COUNTIF(L644,"*村*"),FIND("村",$L644,2),100))))</f>
        <v>100</v>
      </c>
      <c r="I644" s="36" t="s">
        <v>913</v>
      </c>
      <c r="J644" s="36" t="s">
        <v>1502</v>
      </c>
      <c r="K644" s="36" t="s">
        <v>501</v>
      </c>
      <c r="L644" s="36" t="s">
        <v>3315</v>
      </c>
      <c r="M644" s="36" t="s">
        <v>2245</v>
      </c>
      <c r="N644" s="36" t="s">
        <v>2572</v>
      </c>
      <c r="O644" s="34">
        <v>47542</v>
      </c>
    </row>
    <row r="645" spans="1:15" x14ac:dyDescent="0.15">
      <c r="A645" s="3">
        <f t="shared" si="10"/>
        <v>644</v>
      </c>
      <c r="B645" s="7">
        <f>VLOOKUP(C645,区市町村番号!$B$3:$C$64,2,FALSE)</f>
        <v>31</v>
      </c>
      <c r="C645" s="8" t="str">
        <f>IF(D645="区",LEFT(L645,FIND("区",L645)),IF(D645="市",LEFT(L645,FIND("市",L645)),IF(D645="町",LEFT(L645,FIND("町",L645)),IF(D645="村",LEFT(L645,FIND("村",L645)),"エラー"))))</f>
        <v>調布市</v>
      </c>
      <c r="D645" s="8" t="str">
        <f>IF(AND(E645&lt;F645,E645&lt;G645,E645&lt;H645),"区",IF(AND(F645&lt;G645,F645&lt;H645),"市",IF(G645&lt;H645,"町","村")))</f>
        <v>市</v>
      </c>
      <c r="E645" s="8">
        <f>IF(COUNTIF($L645,"*区*"),FIND("区",$L645,2),100)</f>
        <v>100</v>
      </c>
      <c r="F645" s="8">
        <f>IF(COUNTIF($L645,"*市*"),FIND("市",$L645,2),100)</f>
        <v>3</v>
      </c>
      <c r="G645" s="8">
        <f>IF(COUNTIF($L645,"*町田市*"),100,IF(COUNTIF(L645,"*町*"),FIND("町",$L645),100))</f>
        <v>6</v>
      </c>
      <c r="H645" s="8">
        <f>IF(COUNTIF($L645,"*東村山*"),100,IF(COUNTIF(L645,"*武蔵村山*"),100,IF(COUNTIF(L645,"*羽村市*"),100,IF(COUNTIF(L645,"*村*"),FIND("村",$L645,2),100))))</f>
        <v>100</v>
      </c>
      <c r="I645" s="37" t="s">
        <v>809</v>
      </c>
      <c r="J645" s="37" t="s">
        <v>1555</v>
      </c>
      <c r="K645" s="37" t="s">
        <v>460</v>
      </c>
      <c r="L645" s="37" t="s">
        <v>3338</v>
      </c>
      <c r="M645" s="37" t="s">
        <v>2305</v>
      </c>
      <c r="N645" s="37" t="s">
        <v>5</v>
      </c>
      <c r="O645" s="34">
        <v>47603</v>
      </c>
    </row>
    <row r="646" spans="1:15" x14ac:dyDescent="0.15">
      <c r="A646" s="3">
        <f t="shared" si="10"/>
        <v>645</v>
      </c>
      <c r="B646" s="7">
        <f>VLOOKUP(C646,区市町村番号!$B$3:$C$64,2,FALSE)</f>
        <v>32</v>
      </c>
      <c r="C646" s="8" t="str">
        <f>IF(D646="区",LEFT(L646,FIND("区",L646)),IF(D646="市",LEFT(L646,FIND("市",L646)),IF(D646="町",LEFT(L646,FIND("町",L646)),IF(D646="村",LEFT(L646,FIND("村",L646)),"エラー"))))</f>
        <v>町田市</v>
      </c>
      <c r="D646" s="8" t="str">
        <f>IF(AND(E646&lt;F646,E646&lt;G646,E646&lt;H646),"区",IF(AND(F646&lt;G646,F646&lt;H646),"市",IF(G646&lt;H646,"町","村")))</f>
        <v>市</v>
      </c>
      <c r="E646" s="8">
        <f>IF(COUNTIF($L646,"*区*"),FIND("区",$L646,2),100)</f>
        <v>100</v>
      </c>
      <c r="F646" s="8">
        <f>IF(COUNTIF($L646,"*市*"),FIND("市",$L646,2),100)</f>
        <v>3</v>
      </c>
      <c r="G646" s="8">
        <f>IF(COUNTIF($L646,"*町田市*"),100,IF(COUNTIF(L646,"*町*"),FIND("町",$L646),100))</f>
        <v>100</v>
      </c>
      <c r="H646" s="8">
        <f>IF(COUNTIF($L646,"*東村山*"),100,IF(COUNTIF(L646,"*武蔵村山*"),100,IF(COUNTIF(L646,"*羽村市*"),100,IF(COUNTIF(L646,"*村*"),FIND("村",$L646,2),100))))</f>
        <v>100</v>
      </c>
      <c r="I646" s="37" t="s">
        <v>914</v>
      </c>
      <c r="J646" s="37" t="s">
        <v>779</v>
      </c>
      <c r="K646" s="37" t="s">
        <v>746</v>
      </c>
      <c r="L646" s="37" t="s">
        <v>1894</v>
      </c>
      <c r="M646" s="37" t="s">
        <v>780</v>
      </c>
      <c r="N646" s="37" t="s">
        <v>2</v>
      </c>
      <c r="O646" s="34">
        <v>45900</v>
      </c>
    </row>
    <row r="647" spans="1:15" x14ac:dyDescent="0.15">
      <c r="A647" s="3">
        <f t="shared" si="10"/>
        <v>646</v>
      </c>
      <c r="B647" s="7">
        <f>VLOOKUP(C647,区市町村番号!$B$3:$C$64,2,FALSE)</f>
        <v>32</v>
      </c>
      <c r="C647" s="8" t="str">
        <f>IF(D647="区",LEFT(L647,FIND("区",L647)),IF(D647="市",LEFT(L647,FIND("市",L647)),IF(D647="町",LEFT(L647,FIND("町",L647)),IF(D647="村",LEFT(L647,FIND("村",L647)),"エラー"))))</f>
        <v>町田市</v>
      </c>
      <c r="D647" s="8" t="str">
        <f>IF(AND(E647&lt;F647,E647&lt;G647,E647&lt;H647),"区",IF(AND(F647&lt;G647,F647&lt;H647),"市",IF(G647&lt;H647,"町","村")))</f>
        <v>市</v>
      </c>
      <c r="E647" s="8">
        <f>IF(COUNTIF($L647,"*区*"),FIND("区",$L647,2),100)</f>
        <v>100</v>
      </c>
      <c r="F647" s="8">
        <f>IF(COUNTIF($L647,"*市*"),FIND("市",$L647,2),100)</f>
        <v>3</v>
      </c>
      <c r="G647" s="8">
        <f>IF(COUNTIF($L647,"*町田市*"),100,IF(COUNTIF(L647,"*町*"),FIND("町",$L647),100))</f>
        <v>100</v>
      </c>
      <c r="H647" s="8">
        <f>IF(COUNTIF($L647,"*東村山*"),100,IF(COUNTIF(L647,"*武蔵村山*"),100,IF(COUNTIF(L647,"*羽村市*"),100,IF(COUNTIF(L647,"*村*"),FIND("村",$L647,2),100))))</f>
        <v>100</v>
      </c>
      <c r="I647" s="37" t="s">
        <v>1053</v>
      </c>
      <c r="J647" s="37" t="s">
        <v>1580</v>
      </c>
      <c r="K647" s="37" t="s">
        <v>433</v>
      </c>
      <c r="L647" s="37" t="s">
        <v>1969</v>
      </c>
      <c r="M647" s="37" t="s">
        <v>2330</v>
      </c>
      <c r="N647" s="37" t="s">
        <v>12</v>
      </c>
      <c r="O647" s="34">
        <v>47603</v>
      </c>
    </row>
    <row r="648" spans="1:15" x14ac:dyDescent="0.15">
      <c r="A648" s="3">
        <f t="shared" si="10"/>
        <v>647</v>
      </c>
      <c r="B648" s="7">
        <f>VLOOKUP(C648,区市町村番号!$B$3:$C$64,2,FALSE)</f>
        <v>32</v>
      </c>
      <c r="C648" s="8" t="str">
        <f>IF(D648="区",LEFT(L648,FIND("区",L648)),IF(D648="市",LEFT(L648,FIND("市",L648)),IF(D648="町",LEFT(L648,FIND("町",L648)),IF(D648="村",LEFT(L648,FIND("村",L648)),"エラー"))))</f>
        <v>町田市</v>
      </c>
      <c r="D648" s="8" t="str">
        <f>IF(AND(E648&lt;F648,E648&lt;G648,E648&lt;H648),"区",IF(AND(F648&lt;G648,F648&lt;H648),"市",IF(G648&lt;H648,"町","村")))</f>
        <v>市</v>
      </c>
      <c r="E648" s="8">
        <f>IF(COUNTIF($L648,"*区*"),FIND("区",$L648,2),100)</f>
        <v>100</v>
      </c>
      <c r="F648" s="8">
        <f>IF(COUNTIF($L648,"*市*"),FIND("市",$L648,2),100)</f>
        <v>3</v>
      </c>
      <c r="G648" s="8">
        <f>IF(COUNTIF($L648,"*町田市*"),100,IF(COUNTIF(L648,"*町*"),FIND("町",$L648),100))</f>
        <v>100</v>
      </c>
      <c r="H648" s="8">
        <f>IF(COUNTIF($L648,"*東村山*"),100,IF(COUNTIF(L648,"*武蔵村山*"),100,IF(COUNTIF(L648,"*羽村市*"),100,IF(COUNTIF(L648,"*村*"),FIND("村",$L648,2),100))))</f>
        <v>100</v>
      </c>
      <c r="I648" s="37" t="s">
        <v>1293</v>
      </c>
      <c r="J648" s="37" t="s">
        <v>1734</v>
      </c>
      <c r="K648" s="37" t="s">
        <v>526</v>
      </c>
      <c r="L648" s="37" t="s">
        <v>2121</v>
      </c>
      <c r="M648" s="37" t="s">
        <v>2485</v>
      </c>
      <c r="N648" s="37" t="s">
        <v>3</v>
      </c>
      <c r="O648" s="34">
        <v>46568</v>
      </c>
    </row>
    <row r="649" spans="1:15" x14ac:dyDescent="0.15">
      <c r="A649" s="3">
        <f t="shared" si="10"/>
        <v>648</v>
      </c>
      <c r="B649" s="7">
        <f>VLOOKUP(C649,区市町村番号!$B$3:$C$64,2,FALSE)</f>
        <v>32</v>
      </c>
      <c r="C649" s="8" t="str">
        <f>IF(D649="区",LEFT(L649,FIND("区",L649)),IF(D649="市",LEFT(L649,FIND("市",L649)),IF(D649="町",LEFT(L649,FIND("町",L649)),IF(D649="村",LEFT(L649,FIND("村",L649)),"エラー"))))</f>
        <v>町田市</v>
      </c>
      <c r="D649" s="8" t="str">
        <f>IF(AND(E649&lt;F649,E649&lt;G649,E649&lt;H649),"区",IF(AND(F649&lt;G649,F649&lt;H649),"市",IF(G649&lt;H649,"町","村")))</f>
        <v>市</v>
      </c>
      <c r="E649" s="8">
        <f>IF(COUNTIF($L649,"*区*"),FIND("区",$L649,2),100)</f>
        <v>100</v>
      </c>
      <c r="F649" s="8">
        <f>IF(COUNTIF($L649,"*市*"),FIND("市",$L649,2),100)</f>
        <v>3</v>
      </c>
      <c r="G649" s="8">
        <f>IF(COUNTIF($L649,"*町田市*"),100,IF(COUNTIF(L649,"*町*"),FIND("町",$L649),100))</f>
        <v>100</v>
      </c>
      <c r="H649" s="8">
        <f>IF(COUNTIF($L649,"*東村山*"),100,IF(COUNTIF(L649,"*武蔵村山*"),100,IF(COUNTIF(L649,"*羽村市*"),100,IF(COUNTIF(L649,"*村*"),FIND("村",$L649,2),100))))</f>
        <v>100</v>
      </c>
      <c r="I649" s="37" t="s">
        <v>1061</v>
      </c>
      <c r="J649" s="37" t="s">
        <v>1585</v>
      </c>
      <c r="K649" s="37" t="s">
        <v>694</v>
      </c>
      <c r="L649" s="37" t="s">
        <v>1975</v>
      </c>
      <c r="M649" s="37" t="s">
        <v>2335</v>
      </c>
      <c r="N649" s="37" t="s">
        <v>823</v>
      </c>
      <c r="O649" s="34">
        <v>45900</v>
      </c>
    </row>
    <row r="650" spans="1:15" x14ac:dyDescent="0.15">
      <c r="A650" s="3">
        <f t="shared" si="10"/>
        <v>649</v>
      </c>
      <c r="B650" s="7">
        <f>VLOOKUP(C650,区市町村番号!$B$3:$C$64,2,FALSE)</f>
        <v>32</v>
      </c>
      <c r="C650" s="8" t="str">
        <f>IF(D650="区",LEFT(L650,FIND("区",L650)),IF(D650="市",LEFT(L650,FIND("市",L650)),IF(D650="町",LEFT(L650,FIND("町",L650)),IF(D650="村",LEFT(L650,FIND("村",L650)),"エラー"))))</f>
        <v>町田市</v>
      </c>
      <c r="D650" s="8" t="str">
        <f>IF(AND(E650&lt;F650,E650&lt;G650,E650&lt;H650),"区",IF(AND(F650&lt;G650,F650&lt;H650),"市",IF(G650&lt;H650,"町","村")))</f>
        <v>市</v>
      </c>
      <c r="E650" s="8">
        <f>IF(COUNTIF($L650,"*区*"),FIND("区",$L650,2),100)</f>
        <v>100</v>
      </c>
      <c r="F650" s="8">
        <f>IF(COUNTIF($L650,"*市*"),FIND("市",$L650,2),100)</f>
        <v>3</v>
      </c>
      <c r="G650" s="8">
        <f>IF(COUNTIF($L650,"*町田市*"),100,IF(COUNTIF(L650,"*町*"),FIND("町",$L650),100))</f>
        <v>100</v>
      </c>
      <c r="H650" s="8">
        <f>IF(COUNTIF($L650,"*東村山*"),100,IF(COUNTIF(L650,"*武蔵村山*"),100,IF(COUNTIF(L650,"*羽村市*"),100,IF(COUNTIF(L650,"*村*"),FIND("村",$L650,2),100))))</f>
        <v>100</v>
      </c>
      <c r="I650" s="37" t="s">
        <v>1373</v>
      </c>
      <c r="J650" s="37" t="s">
        <v>3401</v>
      </c>
      <c r="K650" s="37" t="s">
        <v>3402</v>
      </c>
      <c r="L650" s="37" t="s">
        <v>3403</v>
      </c>
      <c r="M650" s="37" t="s">
        <v>3404</v>
      </c>
      <c r="N650" s="37" t="s">
        <v>3</v>
      </c>
      <c r="O650" s="34">
        <v>47695</v>
      </c>
    </row>
    <row r="651" spans="1:15" x14ac:dyDescent="0.15">
      <c r="A651" s="3">
        <f t="shared" si="10"/>
        <v>650</v>
      </c>
      <c r="B651" s="7">
        <f>VLOOKUP(C651,区市町村番号!$B$3:$C$64,2,FALSE)</f>
        <v>32</v>
      </c>
      <c r="C651" s="8" t="str">
        <f>IF(D651="区",LEFT(L651,FIND("区",L651)),IF(D651="市",LEFT(L651,FIND("市",L651)),IF(D651="町",LEFT(L651,FIND("町",L651)),IF(D651="村",LEFT(L651,FIND("村",L651)),"エラー"))))</f>
        <v>町田市</v>
      </c>
      <c r="D651" s="8" t="str">
        <f>IF(AND(E651&lt;F651,E651&lt;G651,E651&lt;H651),"区",IF(AND(F651&lt;G651,F651&lt;H651),"市",IF(G651&lt;H651,"町","村")))</f>
        <v>市</v>
      </c>
      <c r="E651" s="8">
        <f>IF(COUNTIF($L651,"*区*"),FIND("区",$L651,2),100)</f>
        <v>100</v>
      </c>
      <c r="F651" s="8">
        <f>IF(COUNTIF($L651,"*市*"),FIND("市",$L651,2),100)</f>
        <v>3</v>
      </c>
      <c r="G651" s="8">
        <f>IF(COUNTIF($L651,"*町田市*"),100,IF(COUNTIF(L651,"*町*"),FIND("町",$L651),100))</f>
        <v>100</v>
      </c>
      <c r="H651" s="8">
        <f>IF(COUNTIF($L651,"*東村山*"),100,IF(COUNTIF(L651,"*武蔵村山*"),100,IF(COUNTIF(L651,"*羽村市*"),100,IF(COUNTIF(L651,"*村*"),FIND("村",$L651,2),100))))</f>
        <v>100</v>
      </c>
      <c r="I651" s="37" t="s">
        <v>1029</v>
      </c>
      <c r="J651" s="37" t="s">
        <v>1566</v>
      </c>
      <c r="K651" s="37" t="s">
        <v>435</v>
      </c>
      <c r="L651" s="37" t="s">
        <v>1959</v>
      </c>
      <c r="M651" s="37" t="s">
        <v>2316</v>
      </c>
      <c r="N651" s="37" t="s">
        <v>3</v>
      </c>
      <c r="O651" s="34">
        <v>47603</v>
      </c>
    </row>
    <row r="652" spans="1:15" x14ac:dyDescent="0.15">
      <c r="A652" s="3">
        <f t="shared" si="10"/>
        <v>651</v>
      </c>
      <c r="B652" s="7">
        <f>VLOOKUP(C652,区市町村番号!$B$3:$C$64,2,FALSE)</f>
        <v>32</v>
      </c>
      <c r="C652" s="8" t="str">
        <f>IF(D652="区",LEFT(L652,FIND("区",L652)),IF(D652="市",LEFT(L652,FIND("市",L652)),IF(D652="町",LEFT(L652,FIND("町",L652)),IF(D652="村",LEFT(L652,FIND("村",L652)),"エラー"))))</f>
        <v>町田市</v>
      </c>
      <c r="D652" s="8" t="str">
        <f>IF(AND(E652&lt;F652,E652&lt;G652,E652&lt;H652),"区",IF(AND(F652&lt;G652,F652&lt;H652),"市",IF(G652&lt;H652,"町","村")))</f>
        <v>市</v>
      </c>
      <c r="E652" s="8">
        <f>IF(COUNTIF($L652,"*区*"),FIND("区",$L652,2),100)</f>
        <v>100</v>
      </c>
      <c r="F652" s="8">
        <f>IF(COUNTIF($L652,"*市*"),FIND("市",$L652,2),100)</f>
        <v>3</v>
      </c>
      <c r="G652" s="8">
        <f>IF(COUNTIF($L652,"*町田市*"),100,IF(COUNTIF(L652,"*町*"),FIND("町",$L652),100))</f>
        <v>100</v>
      </c>
      <c r="H652" s="8">
        <f>IF(COUNTIF($L652,"*東村山*"),100,IF(COUNTIF(L652,"*武蔵村山*"),100,IF(COUNTIF(L652,"*羽村市*"),100,IF(COUNTIF(L652,"*村*"),FIND("村",$L652,2),100))))</f>
        <v>100</v>
      </c>
      <c r="I652" s="37" t="s">
        <v>3249</v>
      </c>
      <c r="J652" s="37" t="s">
        <v>3300</v>
      </c>
      <c r="K652" s="37" t="s">
        <v>795</v>
      </c>
      <c r="L652" s="37" t="s">
        <v>3301</v>
      </c>
      <c r="M652" s="37" t="s">
        <v>3302</v>
      </c>
      <c r="N652" s="37" t="s">
        <v>3</v>
      </c>
      <c r="O652" s="34">
        <v>47514</v>
      </c>
    </row>
    <row r="653" spans="1:15" x14ac:dyDescent="0.15">
      <c r="A653" s="3">
        <f t="shared" si="10"/>
        <v>652</v>
      </c>
      <c r="B653" s="7">
        <f>VLOOKUP(C653,区市町村番号!$B$3:$C$64,2,FALSE)</f>
        <v>32</v>
      </c>
      <c r="C653" s="8" t="str">
        <f>IF(D653="区",LEFT(L653,FIND("区",L653)),IF(D653="市",LEFT(L653,FIND("市",L653)),IF(D653="町",LEFT(L653,FIND("町",L653)),IF(D653="村",LEFT(L653,FIND("村",L653)),"エラー"))))</f>
        <v>町田市</v>
      </c>
      <c r="D653" s="8" t="str">
        <f>IF(AND(E653&lt;F653,E653&lt;G653,E653&lt;H653),"区",IF(AND(F653&lt;G653,F653&lt;H653),"市",IF(G653&lt;H653,"町","村")))</f>
        <v>市</v>
      </c>
      <c r="E653" s="8">
        <f>IF(COUNTIF($L653,"*区*"),FIND("区",$L653,2),100)</f>
        <v>100</v>
      </c>
      <c r="F653" s="8">
        <f>IF(COUNTIF($L653,"*市*"),FIND("市",$L653,2),100)</f>
        <v>3</v>
      </c>
      <c r="G653" s="8">
        <f>IF(COUNTIF($L653,"*町田市*"),100,IF(COUNTIF(L653,"*町*"),FIND("町",$L653),100))</f>
        <v>100</v>
      </c>
      <c r="H653" s="8">
        <f>IF(COUNTIF($L653,"*東村山*"),100,IF(COUNTIF(L653,"*武蔵村山*"),100,IF(COUNTIF(L653,"*羽村市*"),100,IF(COUNTIF(L653,"*村*"),FIND("村",$L653,2),100))))</f>
        <v>100</v>
      </c>
      <c r="I653" s="37" t="s">
        <v>1022</v>
      </c>
      <c r="J653" s="37" t="s">
        <v>1563</v>
      </c>
      <c r="K653" s="37" t="s">
        <v>696</v>
      </c>
      <c r="L653" s="37" t="s">
        <v>1956</v>
      </c>
      <c r="M653" s="37" t="s">
        <v>2313</v>
      </c>
      <c r="N653" s="37" t="s">
        <v>3</v>
      </c>
      <c r="O653" s="34">
        <v>45869</v>
      </c>
    </row>
    <row r="654" spans="1:15" x14ac:dyDescent="0.15">
      <c r="A654" s="3">
        <f t="shared" si="10"/>
        <v>653</v>
      </c>
      <c r="B654" s="7">
        <f>VLOOKUP(C654,区市町村番号!$B$3:$C$64,2,FALSE)</f>
        <v>32</v>
      </c>
      <c r="C654" s="8" t="str">
        <f>IF(D654="区",LEFT(L654,FIND("区",L654)),IF(D654="市",LEFT(L654,FIND("市",L654)),IF(D654="町",LEFT(L654,FIND("町",L654)),IF(D654="村",LEFT(L654,FIND("村",L654)),"エラー"))))</f>
        <v>町田市</v>
      </c>
      <c r="D654" s="8" t="str">
        <f>IF(AND(E654&lt;F654,E654&lt;G654,E654&lt;H654),"区",IF(AND(F654&lt;G654,F654&lt;H654),"市",IF(G654&lt;H654,"町","村")))</f>
        <v>市</v>
      </c>
      <c r="E654" s="8">
        <f>IF(COUNTIF($L654,"*区*"),FIND("区",$L654,2),100)</f>
        <v>100</v>
      </c>
      <c r="F654" s="8">
        <f>IF(COUNTIF($L654,"*市*"),FIND("市",$L654,2),100)</f>
        <v>3</v>
      </c>
      <c r="G654" s="8">
        <f>IF(COUNTIF($L654,"*町田市*"),100,IF(COUNTIF(L654,"*町*"),FIND("町",$L654),100))</f>
        <v>100</v>
      </c>
      <c r="H654" s="8">
        <f>IF(COUNTIF($L654,"*東村山*"),100,IF(COUNTIF(L654,"*武蔵村山*"),100,IF(COUNTIF(L654,"*羽村市*"),100,IF(COUNTIF(L654,"*村*"),FIND("村",$L654,2),100))))</f>
        <v>100</v>
      </c>
      <c r="I654" s="37" t="s">
        <v>1371</v>
      </c>
      <c r="J654" s="37" t="s">
        <v>1563</v>
      </c>
      <c r="K654" s="37" t="s">
        <v>795</v>
      </c>
      <c r="L654" s="37" t="s">
        <v>1956</v>
      </c>
      <c r="M654" s="37" t="s">
        <v>2313</v>
      </c>
      <c r="N654" s="37" t="s">
        <v>3</v>
      </c>
      <c r="O654" s="34">
        <v>45869</v>
      </c>
    </row>
    <row r="655" spans="1:15" x14ac:dyDescent="0.15">
      <c r="A655" s="3">
        <f t="shared" si="10"/>
        <v>654</v>
      </c>
      <c r="B655" s="7">
        <f>VLOOKUP(C655,区市町村番号!$B$3:$C$64,2,FALSE)</f>
        <v>32</v>
      </c>
      <c r="C655" s="8" t="str">
        <f>IF(D655="区",LEFT(L655,FIND("区",L655)),IF(D655="市",LEFT(L655,FIND("市",L655)),IF(D655="町",LEFT(L655,FIND("町",L655)),IF(D655="村",LEFT(L655,FIND("村",L655)),"エラー"))))</f>
        <v>町田市</v>
      </c>
      <c r="D655" s="8" t="str">
        <f>IF(AND(E655&lt;F655,E655&lt;G655,E655&lt;H655),"区",IF(AND(F655&lt;G655,F655&lt;H655),"市",IF(G655&lt;H655,"町","村")))</f>
        <v>市</v>
      </c>
      <c r="E655" s="8">
        <f>IF(COUNTIF($L655,"*区*"),FIND("区",$L655,2),100)</f>
        <v>100</v>
      </c>
      <c r="F655" s="8">
        <f>IF(COUNTIF($L655,"*市*"),FIND("市",$L655,2),100)</f>
        <v>3</v>
      </c>
      <c r="G655" s="8">
        <f>IF(COUNTIF($L655,"*町田市*"),100,IF(COUNTIF(L655,"*町*"),FIND("町",$L655),100))</f>
        <v>100</v>
      </c>
      <c r="H655" s="8">
        <f>IF(COUNTIF($L655,"*東村山*"),100,IF(COUNTIF(L655,"*武蔵村山*"),100,IF(COUNTIF(L655,"*羽村市*"),100,IF(COUNTIF(L655,"*村*"),FIND("村",$L655,2),100))))</f>
        <v>100</v>
      </c>
      <c r="I655" s="37" t="s">
        <v>1020</v>
      </c>
      <c r="J655" s="37" t="s">
        <v>1563</v>
      </c>
      <c r="K655" s="37" t="s">
        <v>795</v>
      </c>
      <c r="L655" s="37" t="s">
        <v>1956</v>
      </c>
      <c r="M655" s="37" t="s">
        <v>2313</v>
      </c>
      <c r="N655" s="37" t="s">
        <v>3</v>
      </c>
      <c r="O655" s="34">
        <v>45869</v>
      </c>
    </row>
    <row r="656" spans="1:15" x14ac:dyDescent="0.15">
      <c r="A656" s="3">
        <f t="shared" si="10"/>
        <v>655</v>
      </c>
      <c r="B656" s="7">
        <f>VLOOKUP(C656,区市町村番号!$B$3:$C$64,2,FALSE)</f>
        <v>32</v>
      </c>
      <c r="C656" s="8" t="str">
        <f>IF(D656="区",LEFT(L656,FIND("区",L656)),IF(D656="市",LEFT(L656,FIND("市",L656)),IF(D656="町",LEFT(L656,FIND("町",L656)),IF(D656="村",LEFT(L656,FIND("村",L656)),"エラー"))))</f>
        <v>町田市</v>
      </c>
      <c r="D656" s="8" t="str">
        <f>IF(AND(E656&lt;F656,E656&lt;G656,E656&lt;H656),"区",IF(AND(F656&lt;G656,F656&lt;H656),"市",IF(G656&lt;H656,"町","村")))</f>
        <v>市</v>
      </c>
      <c r="E656" s="8">
        <f>IF(COUNTIF($L656,"*区*"),FIND("区",$L656,2),100)</f>
        <v>100</v>
      </c>
      <c r="F656" s="8">
        <f>IF(COUNTIF($L656,"*市*"),FIND("市",$L656,2),100)</f>
        <v>3</v>
      </c>
      <c r="G656" s="8">
        <f>IF(COUNTIF($L656,"*町田市*"),100,IF(COUNTIF(L656,"*町*"),FIND("町",$L656),100))</f>
        <v>100</v>
      </c>
      <c r="H656" s="8">
        <f>IF(COUNTIF($L656,"*東村山*"),100,IF(COUNTIF(L656,"*武蔵村山*"),100,IF(COUNTIF(L656,"*羽村市*"),100,IF(COUNTIF(L656,"*村*"),FIND("村",$L656,2),100))))</f>
        <v>100</v>
      </c>
      <c r="I656" s="37" t="s">
        <v>1023</v>
      </c>
      <c r="J656" s="37" t="s">
        <v>1563</v>
      </c>
      <c r="K656" s="37" t="s">
        <v>696</v>
      </c>
      <c r="L656" s="37" t="s">
        <v>1956</v>
      </c>
      <c r="M656" s="37" t="s">
        <v>2313</v>
      </c>
      <c r="N656" s="37" t="s">
        <v>3</v>
      </c>
      <c r="O656" s="34">
        <v>45869</v>
      </c>
    </row>
    <row r="657" spans="1:15" x14ac:dyDescent="0.15">
      <c r="A657" s="3">
        <f t="shared" si="10"/>
        <v>656</v>
      </c>
      <c r="B657" s="7">
        <f>VLOOKUP(C657,区市町村番号!$B$3:$C$64,2,FALSE)</f>
        <v>32</v>
      </c>
      <c r="C657" s="8" t="str">
        <f>IF(D657="区",LEFT(L657,FIND("区",L657)),IF(D657="市",LEFT(L657,FIND("市",L657)),IF(D657="町",LEFT(L657,FIND("町",L657)),IF(D657="村",LEFT(L657,FIND("村",L657)),"エラー"))))</f>
        <v>町田市</v>
      </c>
      <c r="D657" s="8" t="str">
        <f>IF(AND(E657&lt;F657,E657&lt;G657,E657&lt;H657),"区",IF(AND(F657&lt;G657,F657&lt;H657),"市",IF(G657&lt;H657,"町","村")))</f>
        <v>市</v>
      </c>
      <c r="E657" s="8">
        <f>IF(COUNTIF($L657,"*区*"),FIND("区",$L657,2),100)</f>
        <v>100</v>
      </c>
      <c r="F657" s="8">
        <f>IF(COUNTIF($L657,"*市*"),FIND("市",$L657,2),100)</f>
        <v>3</v>
      </c>
      <c r="G657" s="8">
        <f>IF(COUNTIF($L657,"*町田市*"),100,IF(COUNTIF(L657,"*町*"),FIND("町",$L657),100))</f>
        <v>100</v>
      </c>
      <c r="H657" s="8">
        <f>IF(COUNTIF($L657,"*東村山*"),100,IF(COUNTIF(L657,"*武蔵村山*"),100,IF(COUNTIF(L657,"*羽村市*"),100,IF(COUNTIF(L657,"*村*"),FIND("村",$L657,2),100))))</f>
        <v>100</v>
      </c>
      <c r="I657" s="37" t="s">
        <v>2795</v>
      </c>
      <c r="J657" s="37" t="s">
        <v>1563</v>
      </c>
      <c r="K657" s="37" t="s">
        <v>795</v>
      </c>
      <c r="L657" s="37" t="s">
        <v>1956</v>
      </c>
      <c r="M657" s="37" t="s">
        <v>2313</v>
      </c>
      <c r="N657" s="37" t="s">
        <v>3</v>
      </c>
      <c r="O657" s="34">
        <v>46996</v>
      </c>
    </row>
    <row r="658" spans="1:15" x14ac:dyDescent="0.15">
      <c r="A658" s="3">
        <f t="shared" si="10"/>
        <v>657</v>
      </c>
      <c r="B658" s="7">
        <f>VLOOKUP(C658,区市町村番号!$B$3:$C$64,2,FALSE)</f>
        <v>32</v>
      </c>
      <c r="C658" s="8" t="str">
        <f>IF(D658="区",LEFT(L658,FIND("区",L658)),IF(D658="市",LEFT(L658,FIND("市",L658)),IF(D658="町",LEFT(L658,FIND("町",L658)),IF(D658="村",LEFT(L658,FIND("村",L658)),"エラー"))))</f>
        <v>町田市</v>
      </c>
      <c r="D658" s="8" t="str">
        <f>IF(AND(E658&lt;F658,E658&lt;G658,E658&lt;H658),"区",IF(AND(F658&lt;G658,F658&lt;H658),"市",IF(G658&lt;H658,"町","村")))</f>
        <v>市</v>
      </c>
      <c r="E658" s="8">
        <f>IF(COUNTIF($L658,"*区*"),FIND("区",$L658,2),100)</f>
        <v>100</v>
      </c>
      <c r="F658" s="8">
        <f>IF(COUNTIF($L658,"*市*"),FIND("市",$L658,2),100)</f>
        <v>3</v>
      </c>
      <c r="G658" s="8">
        <f>IF(COUNTIF($L658,"*町田市*"),100,IF(COUNTIF(L658,"*町*"),FIND("町",$L658),100))</f>
        <v>100</v>
      </c>
      <c r="H658" s="8">
        <f>IF(COUNTIF($L658,"*東村山*"),100,IF(COUNTIF(L658,"*武蔵村山*"),100,IF(COUNTIF(L658,"*羽村市*"),100,IF(COUNTIF(L658,"*村*"),FIND("村",$L658,2),100))))</f>
        <v>100</v>
      </c>
      <c r="I658" s="37" t="s">
        <v>1021</v>
      </c>
      <c r="J658" s="37" t="s">
        <v>1563</v>
      </c>
      <c r="K658" s="37" t="s">
        <v>696</v>
      </c>
      <c r="L658" s="37" t="s">
        <v>1956</v>
      </c>
      <c r="M658" s="37" t="s">
        <v>2313</v>
      </c>
      <c r="N658" s="37" t="s">
        <v>3</v>
      </c>
      <c r="O658" s="34">
        <v>45869</v>
      </c>
    </row>
    <row r="659" spans="1:15" x14ac:dyDescent="0.15">
      <c r="A659" s="3">
        <f t="shared" si="10"/>
        <v>658</v>
      </c>
      <c r="B659" s="7">
        <f>VLOOKUP(C659,区市町村番号!$B$3:$C$64,2,FALSE)</f>
        <v>32</v>
      </c>
      <c r="C659" s="8" t="str">
        <f>IF(D659="区",LEFT(L659,FIND("区",L659)),IF(D659="市",LEFT(L659,FIND("市",L659)),IF(D659="町",LEFT(L659,FIND("町",L659)),IF(D659="村",LEFT(L659,FIND("村",L659)),"エラー"))))</f>
        <v>町田市</v>
      </c>
      <c r="D659" s="8" t="str">
        <f>IF(AND(E659&lt;F659,E659&lt;G659,E659&lt;H659),"区",IF(AND(F659&lt;G659,F659&lt;H659),"市",IF(G659&lt;H659,"町","村")))</f>
        <v>市</v>
      </c>
      <c r="E659" s="8">
        <f>IF(COUNTIF($L659,"*区*"),FIND("区",$L659,2),100)</f>
        <v>100</v>
      </c>
      <c r="F659" s="8">
        <f>IF(COUNTIF($L659,"*市*"),FIND("市",$L659,2),100)</f>
        <v>3</v>
      </c>
      <c r="G659" s="8">
        <f>IF(COUNTIF($L659,"*町田市*"),100,IF(COUNTIF(L659,"*町*"),FIND("町",$L659),100))</f>
        <v>100</v>
      </c>
      <c r="H659" s="8">
        <f>IF(COUNTIF($L659,"*東村山*"),100,IF(COUNTIF(L659,"*武蔵村山*"),100,IF(COUNTIF(L659,"*羽村市*"),100,IF(COUNTIF(L659,"*村*"),FIND("村",$L659,2),100))))</f>
        <v>100</v>
      </c>
      <c r="I659" s="37" t="s">
        <v>1033</v>
      </c>
      <c r="J659" s="37" t="s">
        <v>1568</v>
      </c>
      <c r="K659" s="37" t="s">
        <v>496</v>
      </c>
      <c r="L659" s="37" t="s">
        <v>1960</v>
      </c>
      <c r="M659" s="37" t="s">
        <v>2317</v>
      </c>
      <c r="N659" s="37" t="s">
        <v>2</v>
      </c>
      <c r="O659" s="34">
        <v>45930</v>
      </c>
    </row>
    <row r="660" spans="1:15" x14ac:dyDescent="0.15">
      <c r="A660" s="3">
        <f t="shared" si="10"/>
        <v>659</v>
      </c>
      <c r="B660" s="7">
        <f>VLOOKUP(C660,区市町村番号!$B$3:$C$64,2,FALSE)</f>
        <v>32</v>
      </c>
      <c r="C660" s="8" t="str">
        <f>IF(D660="区",LEFT(L660,FIND("区",L660)),IF(D660="市",LEFT(L660,FIND("市",L660)),IF(D660="町",LEFT(L660,FIND("町",L660)),IF(D660="村",LEFT(L660,FIND("村",L660)),"エラー"))))</f>
        <v>町田市</v>
      </c>
      <c r="D660" s="8" t="str">
        <f>IF(AND(E660&lt;F660,E660&lt;G660,E660&lt;H660),"区",IF(AND(F660&lt;G660,F660&lt;H660),"市",IF(G660&lt;H660,"町","村")))</f>
        <v>市</v>
      </c>
      <c r="E660" s="8">
        <f>IF(COUNTIF($L660,"*区*"),FIND("区",$L660,2),100)</f>
        <v>100</v>
      </c>
      <c r="F660" s="8">
        <f>IF(COUNTIF($L660,"*市*"),FIND("市",$L660,2),100)</f>
        <v>3</v>
      </c>
      <c r="G660" s="8">
        <f>IF(COUNTIF($L660,"*町田市*"),100,IF(COUNTIF(L660,"*町*"),FIND("町",$L660),100))</f>
        <v>100</v>
      </c>
      <c r="H660" s="8">
        <f>IF(COUNTIF($L660,"*東村山*"),100,IF(COUNTIF(L660,"*武蔵村山*"),100,IF(COUNTIF(L660,"*羽村市*"),100,IF(COUNTIF(L660,"*村*"),FIND("村",$L660,2),100))))</f>
        <v>100</v>
      </c>
      <c r="I660" s="37" t="s">
        <v>1428</v>
      </c>
      <c r="J660" s="37" t="s">
        <v>1772</v>
      </c>
      <c r="K660" s="37" t="s">
        <v>432</v>
      </c>
      <c r="L660" s="37" t="s">
        <v>2163</v>
      </c>
      <c r="M660" s="37" t="s">
        <v>2523</v>
      </c>
      <c r="N660" s="37" t="s">
        <v>3</v>
      </c>
      <c r="O660" s="34">
        <v>46446</v>
      </c>
    </row>
    <row r="661" spans="1:15" x14ac:dyDescent="0.15">
      <c r="A661" s="3">
        <f t="shared" si="10"/>
        <v>660</v>
      </c>
      <c r="B661" s="7">
        <f>VLOOKUP(C661,区市町村番号!$B$3:$C$64,2,FALSE)</f>
        <v>32</v>
      </c>
      <c r="C661" s="8" t="str">
        <f>IF(D661="区",LEFT(L661,FIND("区",L661)),IF(D661="市",LEFT(L661,FIND("市",L661)),IF(D661="町",LEFT(L661,FIND("町",L661)),IF(D661="村",LEFT(L661,FIND("村",L661)),"エラー"))))</f>
        <v>町田市</v>
      </c>
      <c r="D661" s="8" t="str">
        <f>IF(AND(E661&lt;F661,E661&lt;G661,E661&lt;H661),"区",IF(AND(F661&lt;G661,F661&lt;H661),"市",IF(G661&lt;H661,"町","村")))</f>
        <v>市</v>
      </c>
      <c r="E661" s="8">
        <f>IF(COUNTIF($L661,"*区*"),FIND("区",$L661,2),100)</f>
        <v>100</v>
      </c>
      <c r="F661" s="8">
        <f>IF(COUNTIF($L661,"*市*"),FIND("市",$L661,2),100)</f>
        <v>3</v>
      </c>
      <c r="G661" s="8">
        <f>IF(COUNTIF($L661,"*町田市*"),100,IF(COUNTIF(L661,"*町*"),FIND("町",$L661),100))</f>
        <v>100</v>
      </c>
      <c r="H661" s="8">
        <f>IF(COUNTIF($L661,"*東村山*"),100,IF(COUNTIF(L661,"*武蔵村山*"),100,IF(COUNTIF(L661,"*羽村市*"),100,IF(COUNTIF(L661,"*村*"),FIND("村",$L661,2),100))))</f>
        <v>100</v>
      </c>
      <c r="I661" s="37" t="s">
        <v>1382</v>
      </c>
      <c r="J661" s="37" t="s">
        <v>1772</v>
      </c>
      <c r="K661" s="37" t="s">
        <v>432</v>
      </c>
      <c r="L661" s="37" t="s">
        <v>2163</v>
      </c>
      <c r="M661" s="37" t="s">
        <v>2523</v>
      </c>
      <c r="N661" s="37" t="s">
        <v>3</v>
      </c>
      <c r="O661" s="34">
        <v>46022</v>
      </c>
    </row>
    <row r="662" spans="1:15" x14ac:dyDescent="0.15">
      <c r="A662" s="3">
        <f t="shared" si="10"/>
        <v>661</v>
      </c>
      <c r="B662" s="7">
        <f>VLOOKUP(C662,区市町村番号!$B$3:$C$64,2,FALSE)</f>
        <v>32</v>
      </c>
      <c r="C662" s="8" t="str">
        <f>IF(D662="区",LEFT(L662,FIND("区",L662)),IF(D662="市",LEFT(L662,FIND("市",L662)),IF(D662="町",LEFT(L662,FIND("町",L662)),IF(D662="村",LEFT(L662,FIND("村",L662)),"エラー"))))</f>
        <v>町田市</v>
      </c>
      <c r="D662" s="8" t="str">
        <f>IF(AND(E662&lt;F662,E662&lt;G662,E662&lt;H662),"区",IF(AND(F662&lt;G662,F662&lt;H662),"市",IF(G662&lt;H662,"町","村")))</f>
        <v>市</v>
      </c>
      <c r="E662" s="8">
        <f>IF(COUNTIF($L662,"*区*"),FIND("区",$L662,2),100)</f>
        <v>100</v>
      </c>
      <c r="F662" s="8">
        <f>IF(COUNTIF($L662,"*市*"),FIND("市",$L662,2),100)</f>
        <v>3</v>
      </c>
      <c r="G662" s="8">
        <f>IF(COUNTIF($L662,"*町田市*"),100,IF(COUNTIF(L662,"*町*"),FIND("町",$L662),100))</f>
        <v>100</v>
      </c>
      <c r="H662" s="8">
        <f>IF(COUNTIF($L662,"*東村山*"),100,IF(COUNTIF(L662,"*武蔵村山*"),100,IF(COUNTIF(L662,"*羽村市*"),100,IF(COUNTIF(L662,"*村*"),FIND("村",$L662,2),100))))</f>
        <v>100</v>
      </c>
      <c r="I662" s="37" t="s">
        <v>1446</v>
      </c>
      <c r="J662" s="37" t="s">
        <v>818</v>
      </c>
      <c r="K662" s="37" t="s">
        <v>551</v>
      </c>
      <c r="L662" s="37" t="s">
        <v>154</v>
      </c>
      <c r="M662" s="37" t="s">
        <v>150</v>
      </c>
      <c r="N662" s="37" t="s">
        <v>3</v>
      </c>
      <c r="O662" s="34">
        <v>46538</v>
      </c>
    </row>
    <row r="663" spans="1:15" x14ac:dyDescent="0.15">
      <c r="A663" s="3">
        <f t="shared" si="10"/>
        <v>662</v>
      </c>
      <c r="B663" s="7">
        <f>VLOOKUP(C663,区市町村番号!$B$3:$C$64,2,FALSE)</f>
        <v>32</v>
      </c>
      <c r="C663" s="8" t="str">
        <f>IF(D663="区",LEFT(L663,FIND("区",L663)),IF(D663="市",LEFT(L663,FIND("市",L663)),IF(D663="町",LEFT(L663,FIND("町",L663)),IF(D663="村",LEFT(L663,FIND("村",L663)),"エラー"))))</f>
        <v>町田市</v>
      </c>
      <c r="D663" s="8" t="str">
        <f>IF(AND(E663&lt;F663,E663&lt;G663,E663&lt;H663),"区",IF(AND(F663&lt;G663,F663&lt;H663),"市",IF(G663&lt;H663,"町","村")))</f>
        <v>市</v>
      </c>
      <c r="E663" s="8">
        <f>IF(COUNTIF($L663,"*区*"),FIND("区",$L663,2),100)</f>
        <v>100</v>
      </c>
      <c r="F663" s="8">
        <f>IF(COUNTIF($L663,"*市*"),FIND("市",$L663,2),100)</f>
        <v>3</v>
      </c>
      <c r="G663" s="8">
        <f>IF(COUNTIF($L663,"*町田市*"),100,IF(COUNTIF(L663,"*町*"),FIND("町",$L663),100))</f>
        <v>100</v>
      </c>
      <c r="H663" s="8">
        <f>IF(COUNTIF($L663,"*東村山*"),100,IF(COUNTIF(L663,"*武蔵村山*"),100,IF(COUNTIF(L663,"*羽村市*"),100,IF(COUNTIF(L663,"*村*"),FIND("村",$L663,2),100))))</f>
        <v>100</v>
      </c>
      <c r="I663" s="37" t="s">
        <v>1210</v>
      </c>
      <c r="J663" s="37" t="s">
        <v>1516</v>
      </c>
      <c r="K663" s="37" t="s">
        <v>552</v>
      </c>
      <c r="L663" s="37" t="s">
        <v>1907</v>
      </c>
      <c r="M663" s="37" t="s">
        <v>2262</v>
      </c>
      <c r="N663" s="37" t="s">
        <v>3</v>
      </c>
      <c r="O663" s="34">
        <v>47514</v>
      </c>
    </row>
    <row r="664" spans="1:15" x14ac:dyDescent="0.15">
      <c r="A664" s="3">
        <f t="shared" si="10"/>
        <v>663</v>
      </c>
      <c r="B664" s="7">
        <f>VLOOKUP(C664,区市町村番号!$B$3:$C$64,2,FALSE)</f>
        <v>32</v>
      </c>
      <c r="C664" s="8" t="str">
        <f>IF(D664="区",LEFT(L664,FIND("区",L664)),IF(D664="市",LEFT(L664,FIND("市",L664)),IF(D664="町",LEFT(L664,FIND("町",L664)),IF(D664="村",LEFT(L664,FIND("村",L664)),"エラー"))))</f>
        <v>町田市</v>
      </c>
      <c r="D664" s="8" t="str">
        <f>IF(AND(E664&lt;F664,E664&lt;G664,E664&lt;H664),"区",IF(AND(F664&lt;G664,F664&lt;H664),"市",IF(G664&lt;H664,"町","村")))</f>
        <v>市</v>
      </c>
      <c r="E664" s="8">
        <f>IF(COUNTIF($L664,"*区*"),FIND("区",$L664,2),100)</f>
        <v>100</v>
      </c>
      <c r="F664" s="8">
        <f>IF(COUNTIF($L664,"*市*"),FIND("市",$L664,2),100)</f>
        <v>3</v>
      </c>
      <c r="G664" s="8">
        <f>IF(COUNTIF($L664,"*町田市*"),100,IF(COUNTIF(L664,"*町*"),FIND("町",$L664),100))</f>
        <v>100</v>
      </c>
      <c r="H664" s="8">
        <f>IF(COUNTIF($L664,"*東村山*"),100,IF(COUNTIF(L664,"*武蔵村山*"),100,IF(COUNTIF(L664,"*羽村市*"),100,IF(COUNTIF(L664,"*村*"),FIND("村",$L664,2),100))))</f>
        <v>100</v>
      </c>
      <c r="I664" s="37" t="s">
        <v>1332</v>
      </c>
      <c r="J664" s="37" t="s">
        <v>1755</v>
      </c>
      <c r="K664" s="37" t="s">
        <v>433</v>
      </c>
      <c r="L664" s="37" t="s">
        <v>2146</v>
      </c>
      <c r="M664" s="37" t="s">
        <v>2506</v>
      </c>
      <c r="N664" s="37" t="s">
        <v>3</v>
      </c>
      <c r="O664" s="34">
        <v>47208</v>
      </c>
    </row>
    <row r="665" spans="1:15" ht="27" x14ac:dyDescent="0.15">
      <c r="A665" s="3">
        <f t="shared" si="10"/>
        <v>664</v>
      </c>
      <c r="B665" s="7">
        <f>VLOOKUP(C665,区市町村番号!$B$3:$C$64,2,FALSE)</f>
        <v>32</v>
      </c>
      <c r="C665" s="8" t="str">
        <f>IF(D665="区",LEFT(L665,FIND("区",L665)),IF(D665="市",LEFT(L665,FIND("市",L665)),IF(D665="町",LEFT(L665,FIND("町",L665)),IF(D665="村",LEFT(L665,FIND("村",L665)),"エラー"))))</f>
        <v>町田市</v>
      </c>
      <c r="D665" s="8" t="str">
        <f>IF(AND(E665&lt;F665,E665&lt;G665,E665&lt;H665),"区",IF(AND(F665&lt;G665,F665&lt;H665),"市",IF(G665&lt;H665,"町","村")))</f>
        <v>市</v>
      </c>
      <c r="E665" s="8">
        <f>IF(COUNTIF($L665,"*区*"),FIND("区",$L665,2),100)</f>
        <v>100</v>
      </c>
      <c r="F665" s="8">
        <f>IF(COUNTIF($L665,"*市*"),FIND("市",$L665,2),100)</f>
        <v>3</v>
      </c>
      <c r="G665" s="8">
        <f>IF(COUNTIF($L665,"*町田市*"),100,IF(COUNTIF(L665,"*町*"),FIND("町",$L665),100))</f>
        <v>100</v>
      </c>
      <c r="H665" s="8">
        <f>IF(COUNTIF($L665,"*東村山*"),100,IF(COUNTIF(L665,"*武蔵村山*"),100,IF(COUNTIF(L665,"*羽村市*"),100,IF(COUNTIF(L665,"*村*"),FIND("村",$L665,2),100))))</f>
        <v>100</v>
      </c>
      <c r="I665" s="37" t="s">
        <v>1412</v>
      </c>
      <c r="J665" s="37" t="s">
        <v>1793</v>
      </c>
      <c r="K665" s="37" t="s">
        <v>563</v>
      </c>
      <c r="L665" s="37" t="s">
        <v>2186</v>
      </c>
      <c r="M665" s="37" t="s">
        <v>2544</v>
      </c>
      <c r="N665" s="37" t="s">
        <v>20</v>
      </c>
      <c r="O665" s="34">
        <v>46234</v>
      </c>
    </row>
    <row r="666" spans="1:15" x14ac:dyDescent="0.15">
      <c r="A666" s="3">
        <f t="shared" si="10"/>
        <v>665</v>
      </c>
      <c r="B666" s="7">
        <f>VLOOKUP(C666,区市町村番号!$B$3:$C$64,2,FALSE)</f>
        <v>32</v>
      </c>
      <c r="C666" s="8" t="str">
        <f>IF(D666="区",LEFT(L666,FIND("区",L666)),IF(D666="市",LEFT(L666,FIND("市",L666)),IF(D666="町",LEFT(L666,FIND("町",L666)),IF(D666="村",LEFT(L666,FIND("村",L666)),"エラー"))))</f>
        <v>町田市</v>
      </c>
      <c r="D666" s="8" t="str">
        <f>IF(AND(E666&lt;F666,E666&lt;G666,E666&lt;H666),"区",IF(AND(F666&lt;G666,F666&lt;H666),"市",IF(G666&lt;H666,"町","村")))</f>
        <v>市</v>
      </c>
      <c r="E666" s="8">
        <f>IF(COUNTIF($L666,"*区*"),FIND("区",$L666,2),100)</f>
        <v>100</v>
      </c>
      <c r="F666" s="8">
        <f>IF(COUNTIF($L666,"*市*"),FIND("市",$L666,2),100)</f>
        <v>3</v>
      </c>
      <c r="G666" s="8">
        <f>IF(COUNTIF($L666,"*町田市*"),100,IF(COUNTIF(L666,"*町*"),FIND("町",$L666),100))</f>
        <v>100</v>
      </c>
      <c r="H666" s="8">
        <f>IF(COUNTIF($L666,"*東村山*"),100,IF(COUNTIF(L666,"*武蔵村山*"),100,IF(COUNTIF(L666,"*羽村市*"),100,IF(COUNTIF(L666,"*村*"),FIND("村",$L666,2),100))))</f>
        <v>100</v>
      </c>
      <c r="I666" s="37" t="s">
        <v>3115</v>
      </c>
      <c r="J666" s="37" t="s">
        <v>3237</v>
      </c>
      <c r="K666" s="37" t="s">
        <v>696</v>
      </c>
      <c r="L666" s="37" t="s">
        <v>3238</v>
      </c>
      <c r="M666" s="37" t="s">
        <v>3239</v>
      </c>
      <c r="N666" s="37" t="s">
        <v>42</v>
      </c>
      <c r="O666" s="34">
        <v>47452</v>
      </c>
    </row>
    <row r="667" spans="1:15" x14ac:dyDescent="0.15">
      <c r="A667" s="3">
        <f t="shared" si="10"/>
        <v>666</v>
      </c>
      <c r="B667" s="7">
        <f>VLOOKUP(C667,区市町村番号!$B$3:$C$64,2,FALSE)</f>
        <v>32</v>
      </c>
      <c r="C667" s="8" t="str">
        <f>IF(D667="区",LEFT(L667,FIND("区",L667)),IF(D667="市",LEFT(L667,FIND("市",L667)),IF(D667="町",LEFT(L667,FIND("町",L667)),IF(D667="村",LEFT(L667,FIND("村",L667)),"エラー"))))</f>
        <v>町田市</v>
      </c>
      <c r="D667" s="8" t="str">
        <f>IF(AND(E667&lt;F667,E667&lt;G667,E667&lt;H667),"区",IF(AND(F667&lt;G667,F667&lt;H667),"市",IF(G667&lt;H667,"町","村")))</f>
        <v>市</v>
      </c>
      <c r="E667" s="8">
        <f>IF(COUNTIF($L667,"*区*"),FIND("区",$L667,2),100)</f>
        <v>100</v>
      </c>
      <c r="F667" s="8">
        <f>IF(COUNTIF($L667,"*市*"),FIND("市",$L667,2),100)</f>
        <v>3</v>
      </c>
      <c r="G667" s="8">
        <f>IF(COUNTIF($L667,"*町田市*"),100,IF(COUNTIF(L667,"*町*"),FIND("町",$L667),100))</f>
        <v>100</v>
      </c>
      <c r="H667" s="8">
        <f>IF(COUNTIF($L667,"*東村山*"),100,IF(COUNTIF(L667,"*武蔵村山*"),100,IF(COUNTIF(L667,"*羽村市*"),100,IF(COUNTIF(L667,"*村*"),FIND("村",$L667,2),100))))</f>
        <v>100</v>
      </c>
      <c r="I667" s="37" t="s">
        <v>1432</v>
      </c>
      <c r="J667" s="37" t="s">
        <v>1804</v>
      </c>
      <c r="K667" s="37" t="s">
        <v>632</v>
      </c>
      <c r="L667" s="37" t="s">
        <v>2197</v>
      </c>
      <c r="M667" s="37" t="s">
        <v>2552</v>
      </c>
      <c r="N667" s="37" t="s">
        <v>3</v>
      </c>
      <c r="O667" s="34">
        <v>46477</v>
      </c>
    </row>
    <row r="668" spans="1:15" x14ac:dyDescent="0.15">
      <c r="A668" s="3">
        <f t="shared" si="10"/>
        <v>667</v>
      </c>
      <c r="B668" s="7">
        <f>VLOOKUP(C668,区市町村番号!$B$3:$C$64,2,FALSE)</f>
        <v>32</v>
      </c>
      <c r="C668" s="8" t="str">
        <f>IF(D668="区",LEFT(L668,FIND("区",L668)),IF(D668="市",LEFT(L668,FIND("市",L668)),IF(D668="町",LEFT(L668,FIND("町",L668)),IF(D668="村",LEFT(L668,FIND("村",L668)),"エラー"))))</f>
        <v>町田市</v>
      </c>
      <c r="D668" s="8" t="str">
        <f>IF(AND(E668&lt;F668,E668&lt;G668,E668&lt;H668),"区",IF(AND(F668&lt;G668,F668&lt;H668),"市",IF(G668&lt;H668,"町","村")))</f>
        <v>市</v>
      </c>
      <c r="E668" s="8">
        <f>IF(COUNTIF($L668,"*区*"),FIND("区",$L668,2),100)</f>
        <v>100</v>
      </c>
      <c r="F668" s="8">
        <f>IF(COUNTIF($L668,"*市*"),FIND("市",$L668,2),100)</f>
        <v>3</v>
      </c>
      <c r="G668" s="8">
        <f>IF(COUNTIF($L668,"*町田市*"),100,IF(COUNTIF(L668,"*町*"),FIND("町",$L668),100))</f>
        <v>100</v>
      </c>
      <c r="H668" s="8">
        <f>IF(COUNTIF($L668,"*東村山*"),100,IF(COUNTIF(L668,"*武蔵村山*"),100,IF(COUNTIF(L668,"*羽村市*"),100,IF(COUNTIF(L668,"*村*"),FIND("村",$L668,2),100))))</f>
        <v>100</v>
      </c>
      <c r="I668" s="37" t="s">
        <v>1173</v>
      </c>
      <c r="J668" s="37" t="s">
        <v>1663</v>
      </c>
      <c r="K668" s="37" t="s">
        <v>389</v>
      </c>
      <c r="L668" s="37" t="s">
        <v>2050</v>
      </c>
      <c r="M668" s="37" t="s">
        <v>2419</v>
      </c>
      <c r="N668" s="37" t="s">
        <v>15</v>
      </c>
      <c r="O668" s="34">
        <v>47726</v>
      </c>
    </row>
    <row r="669" spans="1:15" x14ac:dyDescent="0.15">
      <c r="A669" s="3">
        <f t="shared" si="10"/>
        <v>668</v>
      </c>
      <c r="B669" s="7">
        <f>VLOOKUP(C669,区市町村番号!$B$3:$C$64,2,FALSE)</f>
        <v>32</v>
      </c>
      <c r="C669" s="8" t="str">
        <f>IF(D669="区",LEFT(L669,FIND("区",L669)),IF(D669="市",LEFT(L669,FIND("市",L669)),IF(D669="町",LEFT(L669,FIND("町",L669)),IF(D669="村",LEFT(L669,FIND("村",L669)),"エラー"))))</f>
        <v>町田市</v>
      </c>
      <c r="D669" s="8" t="str">
        <f>IF(AND(E669&lt;F669,E669&lt;G669,E669&lt;H669),"区",IF(AND(F669&lt;G669,F669&lt;H669),"市",IF(G669&lt;H669,"町","村")))</f>
        <v>市</v>
      </c>
      <c r="E669" s="8">
        <f>IF(COUNTIF($L669,"*区*"),FIND("区",$L669,2),100)</f>
        <v>100</v>
      </c>
      <c r="F669" s="8">
        <f>IF(COUNTIF($L669,"*市*"),FIND("市",$L669,2),100)</f>
        <v>3</v>
      </c>
      <c r="G669" s="8">
        <f>IF(COUNTIF($L669,"*町田市*"),100,IF(COUNTIF(L669,"*町*"),FIND("町",$L669),100))</f>
        <v>100</v>
      </c>
      <c r="H669" s="8">
        <f>IF(COUNTIF($L669,"*東村山*"),100,IF(COUNTIF(L669,"*武蔵村山*"),100,IF(COUNTIF(L669,"*羽村市*"),100,IF(COUNTIF(L669,"*村*"),FIND("村",$L669,2),100))))</f>
        <v>100</v>
      </c>
      <c r="I669" s="36" t="s">
        <v>1362</v>
      </c>
      <c r="J669" s="36" t="s">
        <v>1771</v>
      </c>
      <c r="K669" s="36" t="s">
        <v>434</v>
      </c>
      <c r="L669" s="36" t="s">
        <v>2162</v>
      </c>
      <c r="M669" s="36" t="s">
        <v>2522</v>
      </c>
      <c r="N669" s="36" t="s">
        <v>9</v>
      </c>
      <c r="O669" s="34">
        <v>47452</v>
      </c>
    </row>
    <row r="670" spans="1:15" x14ac:dyDescent="0.15">
      <c r="A670" s="3">
        <f t="shared" si="10"/>
        <v>669</v>
      </c>
      <c r="B670" s="7">
        <f>VLOOKUP(C670,区市町村番号!$B$3:$C$64,2,FALSE)</f>
        <v>32</v>
      </c>
      <c r="C670" s="8" t="str">
        <f>IF(D670="区",LEFT(L670,FIND("区",L670)),IF(D670="市",LEFT(L670,FIND("市",L670)),IF(D670="町",LEFT(L670,FIND("町",L670)),IF(D670="村",LEFT(L670,FIND("村",L670)),"エラー"))))</f>
        <v>町田市</v>
      </c>
      <c r="D670" s="8" t="str">
        <f>IF(AND(E670&lt;F670,E670&lt;G670,E670&lt;H670),"区",IF(AND(F670&lt;G670,F670&lt;H670),"市",IF(G670&lt;H670,"町","村")))</f>
        <v>市</v>
      </c>
      <c r="E670" s="8">
        <f>IF(COUNTIF($L670,"*区*"),FIND("区",$L670,2),100)</f>
        <v>100</v>
      </c>
      <c r="F670" s="8">
        <f>IF(COUNTIF($L670,"*市*"),FIND("市",$L670,2),100)</f>
        <v>3</v>
      </c>
      <c r="G670" s="8">
        <f>IF(COUNTIF($L670,"*町田市*"),100,IF(COUNTIF(L670,"*町*"),FIND("町",$L670),100))</f>
        <v>100</v>
      </c>
      <c r="H670" s="8">
        <f>IF(COUNTIF($L670,"*東村山*"),100,IF(COUNTIF(L670,"*武蔵村山*"),100,IF(COUNTIF(L670,"*羽村市*"),100,IF(COUNTIF(L670,"*村*"),FIND("村",$L670,2),100))))</f>
        <v>100</v>
      </c>
      <c r="I670" s="37" t="s">
        <v>3270</v>
      </c>
      <c r="J670" s="37" t="s">
        <v>3483</v>
      </c>
      <c r="K670" s="37" t="s">
        <v>435</v>
      </c>
      <c r="L670" s="37" t="s">
        <v>3484</v>
      </c>
      <c r="M670" s="37" t="s">
        <v>3485</v>
      </c>
      <c r="N670" s="37" t="s">
        <v>3</v>
      </c>
      <c r="O670" s="34">
        <v>47542</v>
      </c>
    </row>
    <row r="671" spans="1:15" ht="27" x14ac:dyDescent="0.15">
      <c r="A671" s="3">
        <f t="shared" si="10"/>
        <v>670</v>
      </c>
      <c r="B671" s="7">
        <f>VLOOKUP(C671,区市町村番号!$B$3:$C$64,2,FALSE)</f>
        <v>32</v>
      </c>
      <c r="C671" s="8" t="str">
        <f>IF(D671="区",LEFT(L671,FIND("区",L671)),IF(D671="市",LEFT(L671,FIND("市",L671)),IF(D671="町",LEFT(L671,FIND("町",L671)),IF(D671="村",LEFT(L671,FIND("村",L671)),"エラー"))))</f>
        <v>町田市</v>
      </c>
      <c r="D671" s="8" t="str">
        <f>IF(AND(E671&lt;F671,E671&lt;G671,E671&lt;H671),"区",IF(AND(F671&lt;G671,F671&lt;H671),"市",IF(G671&lt;H671,"町","村")))</f>
        <v>市</v>
      </c>
      <c r="E671" s="8">
        <f>IF(COUNTIF($L671,"*区*"),FIND("区",$L671,2),100)</f>
        <v>100</v>
      </c>
      <c r="F671" s="8">
        <f>IF(COUNTIF($L671,"*市*"),FIND("市",$L671,2),100)</f>
        <v>3</v>
      </c>
      <c r="G671" s="8">
        <f>IF(COUNTIF($L671,"*町田市*"),100,IF(COUNTIF(L671,"*町*"),FIND("町",$L671),100))</f>
        <v>100</v>
      </c>
      <c r="H671" s="8">
        <f>IF(COUNTIF($L671,"*東村山*"),100,IF(COUNTIF(L671,"*武蔵村山*"),100,IF(COUNTIF(L671,"*羽村市*"),100,IF(COUNTIF(L671,"*村*"),FIND("村",$L671,2),100))))</f>
        <v>100</v>
      </c>
      <c r="I671" s="37" t="s">
        <v>2886</v>
      </c>
      <c r="J671" s="37" t="s">
        <v>2913</v>
      </c>
      <c r="K671" s="37" t="s">
        <v>2914</v>
      </c>
      <c r="L671" s="37" t="s">
        <v>2915</v>
      </c>
      <c r="M671" s="37" t="s">
        <v>2916</v>
      </c>
      <c r="N671" s="37" t="s">
        <v>3047</v>
      </c>
      <c r="O671" s="34">
        <v>47452</v>
      </c>
    </row>
    <row r="672" spans="1:15" ht="27" x14ac:dyDescent="0.15">
      <c r="A672" s="3">
        <f t="shared" si="10"/>
        <v>671</v>
      </c>
      <c r="B672" s="7">
        <f>VLOOKUP(C672,区市町村番号!$B$3:$C$64,2,FALSE)</f>
        <v>33</v>
      </c>
      <c r="C672" s="8" t="str">
        <f>IF(D672="区",LEFT(L672,FIND("区",L672)),IF(D672="市",LEFT(L672,FIND("市",L672)),IF(D672="町",LEFT(L672,FIND("町",L672)),IF(D672="村",LEFT(L672,FIND("村",L672)),"エラー"))))</f>
        <v>小金井市</v>
      </c>
      <c r="D672" s="8" t="str">
        <f>IF(AND(E672&lt;F672,E672&lt;G672,E672&lt;H672),"区",IF(AND(F672&lt;G672,F672&lt;H672),"市",IF(G672&lt;H672,"町","村")))</f>
        <v>市</v>
      </c>
      <c r="E672" s="8">
        <f>IF(COUNTIF($L672,"*区*"),FIND("区",$L672,2),100)</f>
        <v>100</v>
      </c>
      <c r="F672" s="8">
        <f>IF(COUNTIF($L672,"*市*"),FIND("市",$L672,2),100)</f>
        <v>4</v>
      </c>
      <c r="G672" s="8">
        <f>IF(COUNTIF($L672,"*町田市*"),100,IF(COUNTIF(L672,"*町*"),FIND("町",$L672),100))</f>
        <v>6</v>
      </c>
      <c r="H672" s="8">
        <f>IF(COUNTIF($L672,"*東村山*"),100,IF(COUNTIF(L672,"*武蔵村山*"),100,IF(COUNTIF(L672,"*羽村市*"),100,IF(COUNTIF(L672,"*村*"),FIND("村",$L672,2),100))))</f>
        <v>100</v>
      </c>
      <c r="I672" s="37" t="s">
        <v>975</v>
      </c>
      <c r="J672" s="37" t="s">
        <v>1534</v>
      </c>
      <c r="K672" s="37" t="s">
        <v>439</v>
      </c>
      <c r="L672" s="37" t="s">
        <v>1926</v>
      </c>
      <c r="M672" s="37" t="s">
        <v>2282</v>
      </c>
      <c r="N672" s="37" t="s">
        <v>356</v>
      </c>
      <c r="O672" s="34">
        <v>47542</v>
      </c>
    </row>
    <row r="673" spans="1:15" ht="27" x14ac:dyDescent="0.15">
      <c r="A673" s="3">
        <f t="shared" si="10"/>
        <v>672</v>
      </c>
      <c r="B673" s="7">
        <f>VLOOKUP(C673,区市町村番号!$B$3:$C$64,2,FALSE)</f>
        <v>33</v>
      </c>
      <c r="C673" s="8" t="str">
        <f>IF(D673="区",LEFT(L673,FIND("区",L673)),IF(D673="市",LEFT(L673,FIND("市",L673)),IF(D673="町",LEFT(L673,FIND("町",L673)),IF(D673="村",LEFT(L673,FIND("村",L673)),"エラー"))))</f>
        <v>小金井市</v>
      </c>
      <c r="D673" s="8" t="str">
        <f>IF(AND(E673&lt;F673,E673&lt;G673,E673&lt;H673),"区",IF(AND(F673&lt;G673,F673&lt;H673),"市",IF(G673&lt;H673,"町","村")))</f>
        <v>市</v>
      </c>
      <c r="E673" s="8">
        <f>IF(COUNTIF($L673,"*区*"),FIND("区",$L673,2),100)</f>
        <v>100</v>
      </c>
      <c r="F673" s="8">
        <f>IF(COUNTIF($L673,"*市*"),FIND("市",$L673,2),100)</f>
        <v>4</v>
      </c>
      <c r="G673" s="8">
        <f>IF(COUNTIF($L673,"*町田市*"),100,IF(COUNTIF(L673,"*町*"),FIND("町",$L673),100))</f>
        <v>6</v>
      </c>
      <c r="H673" s="8">
        <f>IF(COUNTIF($L673,"*東村山*"),100,IF(COUNTIF(L673,"*武蔵村山*"),100,IF(COUNTIF(L673,"*羽村市*"),100,IF(COUNTIF(L673,"*村*"),FIND("村",$L673,2),100))))</f>
        <v>100</v>
      </c>
      <c r="I673" s="37" t="s">
        <v>969</v>
      </c>
      <c r="J673" s="37" t="s">
        <v>1534</v>
      </c>
      <c r="K673" s="37" t="s">
        <v>439</v>
      </c>
      <c r="L673" s="37" t="s">
        <v>1926</v>
      </c>
      <c r="M673" s="37" t="s">
        <v>2282</v>
      </c>
      <c r="N673" s="37" t="s">
        <v>3330</v>
      </c>
      <c r="O673" s="34">
        <v>47542</v>
      </c>
    </row>
    <row r="674" spans="1:15" ht="27" x14ac:dyDescent="0.15">
      <c r="A674" s="3">
        <f t="shared" si="10"/>
        <v>673</v>
      </c>
      <c r="B674" s="7">
        <f>VLOOKUP(C674,区市町村番号!$B$3:$C$64,2,FALSE)</f>
        <v>33</v>
      </c>
      <c r="C674" s="8" t="str">
        <f>IF(D674="区",LEFT(L674,FIND("区",L674)),IF(D674="市",LEFT(L674,FIND("市",L674)),IF(D674="町",LEFT(L674,FIND("町",L674)),IF(D674="村",LEFT(L674,FIND("村",L674)),"エラー"))))</f>
        <v>小金井市</v>
      </c>
      <c r="D674" s="8" t="str">
        <f>IF(AND(E674&lt;F674,E674&lt;G674,E674&lt;H674),"区",IF(AND(F674&lt;G674,F674&lt;H674),"市",IF(G674&lt;H674,"町","村")))</f>
        <v>市</v>
      </c>
      <c r="E674" s="8">
        <f>IF(COUNTIF($L674,"*区*"),FIND("区",$L674,2),100)</f>
        <v>100</v>
      </c>
      <c r="F674" s="8">
        <f>IF(COUNTIF($L674,"*市*"),FIND("市",$L674,2),100)</f>
        <v>4</v>
      </c>
      <c r="G674" s="8">
        <f>IF(COUNTIF($L674,"*町田市*"),100,IF(COUNTIF(L674,"*町*"),FIND("町",$L674),100))</f>
        <v>6</v>
      </c>
      <c r="H674" s="8">
        <f>IF(COUNTIF($L674,"*東村山*"),100,IF(COUNTIF(L674,"*武蔵村山*"),100,IF(COUNTIF(L674,"*羽村市*"),100,IF(COUNTIF(L674,"*村*"),FIND("村",$L674,2),100))))</f>
        <v>100</v>
      </c>
      <c r="I674" s="37" t="s">
        <v>3283</v>
      </c>
      <c r="J674" s="37" t="s">
        <v>1654</v>
      </c>
      <c r="K674" s="37" t="s">
        <v>457</v>
      </c>
      <c r="L674" s="37" t="s">
        <v>3516</v>
      </c>
      <c r="M674" s="37" t="s">
        <v>2410</v>
      </c>
      <c r="N674" s="37" t="s">
        <v>3</v>
      </c>
      <c r="O674" s="34">
        <v>47573</v>
      </c>
    </row>
    <row r="675" spans="1:15" x14ac:dyDescent="0.15">
      <c r="A675" s="3">
        <f t="shared" si="10"/>
        <v>674</v>
      </c>
      <c r="B675" s="7">
        <f>VLOOKUP(C675,区市町村番号!$B$3:$C$64,2,FALSE)</f>
        <v>33</v>
      </c>
      <c r="C675" s="8" t="str">
        <f>IF(D675="区",LEFT(L675,FIND("区",L675)),IF(D675="市",LEFT(L675,FIND("市",L675)),IF(D675="町",LEFT(L675,FIND("町",L675)),IF(D675="村",LEFT(L675,FIND("村",L675)),"エラー"))))</f>
        <v>小金井市</v>
      </c>
      <c r="D675" s="8" t="str">
        <f>IF(AND(E675&lt;F675,E675&lt;G675,E675&lt;H675),"区",IF(AND(F675&lt;G675,F675&lt;H675),"市",IF(G675&lt;H675,"町","村")))</f>
        <v>市</v>
      </c>
      <c r="E675" s="8">
        <f>IF(COUNTIF($L675,"*区*"),FIND("区",$L675,2),100)</f>
        <v>100</v>
      </c>
      <c r="F675" s="8">
        <f>IF(COUNTIF($L675,"*市*"),FIND("市",$L675,2),100)</f>
        <v>4</v>
      </c>
      <c r="G675" s="8">
        <f>IF(COUNTIF($L675,"*町田市*"),100,IF(COUNTIF(L675,"*町*"),FIND("町",$L675),100))</f>
        <v>6</v>
      </c>
      <c r="H675" s="8">
        <f>IF(COUNTIF($L675,"*東村山*"),100,IF(COUNTIF(L675,"*武蔵村山*"),100,IF(COUNTIF(L675,"*羽村市*"),100,IF(COUNTIF(L675,"*村*"),FIND("村",$L675,2),100))))</f>
        <v>100</v>
      </c>
      <c r="I675" s="37" t="s">
        <v>1242</v>
      </c>
      <c r="J675" s="37" t="s">
        <v>257</v>
      </c>
      <c r="K675" s="37" t="s">
        <v>651</v>
      </c>
      <c r="L675" s="37" t="s">
        <v>316</v>
      </c>
      <c r="M675" s="37" t="s">
        <v>135</v>
      </c>
      <c r="N675" s="37" t="s">
        <v>47</v>
      </c>
      <c r="O675" s="34">
        <v>46203</v>
      </c>
    </row>
    <row r="676" spans="1:15" x14ac:dyDescent="0.15">
      <c r="A676" s="3">
        <f t="shared" si="10"/>
        <v>675</v>
      </c>
      <c r="B676" s="7">
        <f>VLOOKUP(C676,区市町村番号!$B$3:$C$64,2,FALSE)</f>
        <v>33</v>
      </c>
      <c r="C676" s="8" t="str">
        <f>IF(D676="区",LEFT(L676,FIND("区",L676)),IF(D676="市",LEFT(L676,FIND("市",L676)),IF(D676="町",LEFT(L676,FIND("町",L676)),IF(D676="村",LEFT(L676,FIND("村",L676)),"エラー"))))</f>
        <v>小金井市</v>
      </c>
      <c r="D676" s="8" t="str">
        <f>IF(AND(E676&lt;F676,E676&lt;G676,E676&lt;H676),"区",IF(AND(F676&lt;G676,F676&lt;H676),"市",IF(G676&lt;H676,"町","村")))</f>
        <v>市</v>
      </c>
      <c r="E676" s="8">
        <f>IF(COUNTIF($L676,"*区*"),FIND("区",$L676,2),100)</f>
        <v>100</v>
      </c>
      <c r="F676" s="8">
        <f>IF(COUNTIF($L676,"*市*"),FIND("市",$L676,2),100)</f>
        <v>4</v>
      </c>
      <c r="G676" s="8">
        <f>IF(COUNTIF($L676,"*町田市*"),100,IF(COUNTIF(L676,"*町*"),FIND("町",$L676),100))</f>
        <v>6</v>
      </c>
      <c r="H676" s="8">
        <f>IF(COUNTIF($L676,"*東村山*"),100,IF(COUNTIF(L676,"*武蔵村山*"),100,IF(COUNTIF(L676,"*羽村市*"),100,IF(COUNTIF(L676,"*村*"),FIND("村",$L676,2),100))))</f>
        <v>100</v>
      </c>
      <c r="I676" s="37" t="s">
        <v>1366</v>
      </c>
      <c r="J676" s="37" t="s">
        <v>3396</v>
      </c>
      <c r="K676" s="37" t="s">
        <v>457</v>
      </c>
      <c r="L676" s="37" t="s">
        <v>3397</v>
      </c>
      <c r="M676" s="37" t="s">
        <v>3398</v>
      </c>
      <c r="N676" s="37" t="s">
        <v>3</v>
      </c>
      <c r="O676" s="34">
        <v>47634</v>
      </c>
    </row>
    <row r="677" spans="1:15" x14ac:dyDescent="0.15">
      <c r="A677" s="3">
        <f t="shared" si="10"/>
        <v>676</v>
      </c>
      <c r="B677" s="7">
        <f>VLOOKUP(C677,区市町村番号!$B$3:$C$64,2,FALSE)</f>
        <v>33</v>
      </c>
      <c r="C677" s="8" t="str">
        <f>IF(D677="区",LEFT(L677,FIND("区",L677)),IF(D677="市",LEFT(L677,FIND("市",L677)),IF(D677="町",LEFT(L677,FIND("町",L677)),IF(D677="村",LEFT(L677,FIND("村",L677)),"エラー"))))</f>
        <v>小金井市</v>
      </c>
      <c r="D677" s="8" t="str">
        <f>IF(AND(E677&lt;F677,E677&lt;G677,E677&lt;H677),"区",IF(AND(F677&lt;G677,F677&lt;H677),"市",IF(G677&lt;H677,"町","村")))</f>
        <v>市</v>
      </c>
      <c r="E677" s="8">
        <f>IF(COUNTIF($L677,"*区*"),FIND("区",$L677,2),100)</f>
        <v>100</v>
      </c>
      <c r="F677" s="8">
        <f>IF(COUNTIF($L677,"*市*"),FIND("市",$L677,2),100)</f>
        <v>4</v>
      </c>
      <c r="G677" s="8">
        <f>IF(COUNTIF($L677,"*町田市*"),100,IF(COUNTIF(L677,"*町*"),FIND("町",$L677),100))</f>
        <v>6</v>
      </c>
      <c r="H677" s="8">
        <f>IF(COUNTIF($L677,"*東村山*"),100,IF(COUNTIF(L677,"*武蔵村山*"),100,IF(COUNTIF(L677,"*羽村市*"),100,IF(COUNTIF(L677,"*村*"),FIND("村",$L677,2),100))))</f>
        <v>100</v>
      </c>
      <c r="I677" s="37" t="s">
        <v>921</v>
      </c>
      <c r="J677" s="37" t="s">
        <v>1505</v>
      </c>
      <c r="K677" s="37" t="s">
        <v>457</v>
      </c>
      <c r="L677" s="37" t="s">
        <v>1896</v>
      </c>
      <c r="M677" s="37" t="s">
        <v>2249</v>
      </c>
      <c r="N677" s="37" t="s">
        <v>14</v>
      </c>
      <c r="O677" s="34">
        <v>47542</v>
      </c>
    </row>
    <row r="678" spans="1:15" x14ac:dyDescent="0.15">
      <c r="A678" s="3">
        <f t="shared" si="10"/>
        <v>677</v>
      </c>
      <c r="B678" s="7">
        <f>VLOOKUP(C678,区市町村番号!$B$3:$C$64,2,FALSE)</f>
        <v>34</v>
      </c>
      <c r="C678" s="8" t="str">
        <f>IF(D678="区",LEFT(L678,FIND("区",L678)),IF(D678="市",LEFT(L678,FIND("市",L678)),IF(D678="町",LEFT(L678,FIND("町",L678)),IF(D678="村",LEFT(L678,FIND("村",L678)),"エラー"))))</f>
        <v>小平市</v>
      </c>
      <c r="D678" s="8" t="str">
        <f>IF(AND(E678&lt;F678,E678&lt;G678,E678&lt;H678),"区",IF(AND(F678&lt;G678,F678&lt;H678),"市",IF(G678&lt;H678,"町","村")))</f>
        <v>市</v>
      </c>
      <c r="E678" s="8">
        <f>IF(COUNTIF($L678,"*区*"),FIND("区",$L678,2),100)</f>
        <v>100</v>
      </c>
      <c r="F678" s="8">
        <f>IF(COUNTIF($L678,"*市*"),FIND("市",$L678,2),100)</f>
        <v>3</v>
      </c>
      <c r="G678" s="8">
        <f>IF(COUNTIF($L678,"*町田市*"),100,IF(COUNTIF(L678,"*町*"),FIND("町",$L678),100))</f>
        <v>7</v>
      </c>
      <c r="H678" s="8">
        <f>IF(COUNTIF($L678,"*東村山*"),100,IF(COUNTIF(L678,"*武蔵村山*"),100,IF(COUNTIF(L678,"*羽村市*"),100,IF(COUNTIF(L678,"*村*"),FIND("村",$L678,2),100))))</f>
        <v>100</v>
      </c>
      <c r="I678" s="37" t="s">
        <v>1249</v>
      </c>
      <c r="J678" s="37" t="s">
        <v>1713</v>
      </c>
      <c r="K678" s="37" t="s">
        <v>566</v>
      </c>
      <c r="L678" s="37" t="s">
        <v>2099</v>
      </c>
      <c r="M678" s="37" t="s">
        <v>2466</v>
      </c>
      <c r="N678" s="37" t="s">
        <v>19</v>
      </c>
      <c r="O678" s="34">
        <v>46265</v>
      </c>
    </row>
    <row r="679" spans="1:15" ht="27" x14ac:dyDescent="0.15">
      <c r="A679" s="3">
        <f t="shared" si="10"/>
        <v>678</v>
      </c>
      <c r="B679" s="7">
        <f>VLOOKUP(C679,区市町村番号!$B$3:$C$64,2,FALSE)</f>
        <v>34</v>
      </c>
      <c r="C679" s="8" t="str">
        <f>IF(D679="区",LEFT(L679,FIND("区",L679)),IF(D679="市",LEFT(L679,FIND("市",L679)),IF(D679="町",LEFT(L679,FIND("町",L679)),IF(D679="村",LEFT(L679,FIND("村",L679)),"エラー"))))</f>
        <v>小平市</v>
      </c>
      <c r="D679" s="8" t="str">
        <f>IF(AND(E679&lt;F679,E679&lt;G679,E679&lt;H679),"区",IF(AND(F679&lt;G679,F679&lt;H679),"市",IF(G679&lt;H679,"町","村")))</f>
        <v>市</v>
      </c>
      <c r="E679" s="8">
        <f>IF(COUNTIF($L679,"*区*"),FIND("区",$L679,2),100)</f>
        <v>100</v>
      </c>
      <c r="F679" s="8">
        <f>IF(COUNTIF($L679,"*市*"),FIND("市",$L679,2),100)</f>
        <v>3</v>
      </c>
      <c r="G679" s="8">
        <f>IF(COUNTIF($L679,"*町田市*"),100,IF(COUNTIF(L679,"*町*"),FIND("町",$L679),100))</f>
        <v>7</v>
      </c>
      <c r="H679" s="8">
        <f>IF(COUNTIF($L679,"*東村山*"),100,IF(COUNTIF(L679,"*武蔵村山*"),100,IF(COUNTIF(L679,"*羽村市*"),100,IF(COUNTIF(L679,"*村*"),FIND("村",$L679,2),100))))</f>
        <v>100</v>
      </c>
      <c r="I679" s="37" t="s">
        <v>1331</v>
      </c>
      <c r="J679" s="37" t="s">
        <v>240</v>
      </c>
      <c r="K679" s="37" t="s">
        <v>1861</v>
      </c>
      <c r="L679" s="37" t="s">
        <v>299</v>
      </c>
      <c r="M679" s="37" t="s">
        <v>136</v>
      </c>
      <c r="N679" s="37" t="s">
        <v>29</v>
      </c>
      <c r="O679" s="34">
        <v>47208</v>
      </c>
    </row>
    <row r="680" spans="1:15" x14ac:dyDescent="0.15">
      <c r="A680" s="3">
        <f t="shared" si="10"/>
        <v>679</v>
      </c>
      <c r="B680" s="7">
        <f>VLOOKUP(C680,区市町村番号!$B$3:$C$64,2,FALSE)</f>
        <v>35</v>
      </c>
      <c r="C680" s="8" t="str">
        <f>IF(D680="区",LEFT(L680,FIND("区",L680)),IF(D680="市",LEFT(L680,FIND("市",L680)),IF(D680="町",LEFT(L680,FIND("町",L680)),IF(D680="村",LEFT(L680,FIND("村",L680)),"エラー"))))</f>
        <v>日野市</v>
      </c>
      <c r="D680" s="8" t="str">
        <f>IF(AND(E680&lt;F680,E680&lt;G680,E680&lt;H680),"区",IF(AND(F680&lt;G680,F680&lt;H680),"市",IF(G680&lt;H680,"町","村")))</f>
        <v>市</v>
      </c>
      <c r="E680" s="8">
        <f>IF(COUNTIF($L680,"*区*"),FIND("区",$L680,2),100)</f>
        <v>100</v>
      </c>
      <c r="F680" s="8">
        <f>IF(COUNTIF($L680,"*市*"),FIND("市",$L680,2),100)</f>
        <v>3</v>
      </c>
      <c r="G680" s="8">
        <f>IF(COUNTIF($L680,"*町田市*"),100,IF(COUNTIF(L680,"*町*"),FIND("町",$L680),100))</f>
        <v>7</v>
      </c>
      <c r="H680" s="8">
        <f>IF(COUNTIF($L680,"*東村山*"),100,IF(COUNTIF(L680,"*武蔵村山*"),100,IF(COUNTIF(L680,"*羽村市*"),100,IF(COUNTIF(L680,"*村*"),FIND("村",$L680,2),100))))</f>
        <v>100</v>
      </c>
      <c r="I680" s="37" t="s">
        <v>2945</v>
      </c>
      <c r="J680" s="37" t="s">
        <v>1518</v>
      </c>
      <c r="K680" s="37" t="s">
        <v>743</v>
      </c>
      <c r="L680" s="37" t="s">
        <v>1909</v>
      </c>
      <c r="M680" s="37" t="s">
        <v>2264</v>
      </c>
      <c r="N680" s="37" t="s">
        <v>730</v>
      </c>
      <c r="O680" s="34">
        <v>47269</v>
      </c>
    </row>
    <row r="681" spans="1:15" x14ac:dyDescent="0.15">
      <c r="A681" s="3">
        <f t="shared" si="10"/>
        <v>680</v>
      </c>
      <c r="B681" s="7">
        <f>VLOOKUP(C681,区市町村番号!$B$3:$C$64,2,FALSE)</f>
        <v>35</v>
      </c>
      <c r="C681" s="8" t="str">
        <f>IF(D681="区",LEFT(L681,FIND("区",L681)),IF(D681="市",LEFT(L681,FIND("市",L681)),IF(D681="町",LEFT(L681,FIND("町",L681)),IF(D681="村",LEFT(L681,FIND("村",L681)),"エラー"))))</f>
        <v>日野市</v>
      </c>
      <c r="D681" s="8" t="str">
        <f>IF(AND(E681&lt;F681,E681&lt;G681,E681&lt;H681),"区",IF(AND(F681&lt;G681,F681&lt;H681),"市",IF(G681&lt;H681,"町","村")))</f>
        <v>市</v>
      </c>
      <c r="E681" s="8">
        <f>IF(COUNTIF($L681,"*区*"),FIND("区",$L681,2),100)</f>
        <v>100</v>
      </c>
      <c r="F681" s="8">
        <f>IF(COUNTIF($L681,"*市*"),FIND("市",$L681,2),100)</f>
        <v>3</v>
      </c>
      <c r="G681" s="8">
        <f>IF(COUNTIF($L681,"*町田市*"),100,IF(COUNTIF(L681,"*町*"),FIND("町",$L681),100))</f>
        <v>7</v>
      </c>
      <c r="H681" s="8">
        <f>IF(COUNTIF($L681,"*東村山*"),100,IF(COUNTIF(L681,"*武蔵村山*"),100,IF(COUNTIF(L681,"*羽村市*"),100,IF(COUNTIF(L681,"*村*"),FIND("村",$L681,2),100))))</f>
        <v>100</v>
      </c>
      <c r="I681" s="37" t="s">
        <v>945</v>
      </c>
      <c r="J681" s="37" t="s">
        <v>1518</v>
      </c>
      <c r="K681" s="37" t="s">
        <v>743</v>
      </c>
      <c r="L681" s="37" t="s">
        <v>1909</v>
      </c>
      <c r="M681" s="37" t="s">
        <v>2264</v>
      </c>
      <c r="N681" s="37" t="s">
        <v>730</v>
      </c>
      <c r="O681" s="34">
        <v>47542</v>
      </c>
    </row>
    <row r="682" spans="1:15" x14ac:dyDescent="0.15">
      <c r="A682" s="3">
        <f t="shared" si="10"/>
        <v>681</v>
      </c>
      <c r="B682" s="7">
        <f>VLOOKUP(C682,区市町村番号!$B$3:$C$64,2,FALSE)</f>
        <v>35</v>
      </c>
      <c r="C682" s="8" t="str">
        <f>IF(D682="区",LEFT(L682,FIND("区",L682)),IF(D682="市",LEFT(L682,FIND("市",L682)),IF(D682="町",LEFT(L682,FIND("町",L682)),IF(D682="村",LEFT(L682,FIND("村",L682)),"エラー"))))</f>
        <v>日野市</v>
      </c>
      <c r="D682" s="8" t="str">
        <f>IF(AND(E682&lt;F682,E682&lt;G682,E682&lt;H682),"区",IF(AND(F682&lt;G682,F682&lt;H682),"市",IF(G682&lt;H682,"町","村")))</f>
        <v>市</v>
      </c>
      <c r="E682" s="8">
        <f>IF(COUNTIF($L682,"*区*"),FIND("区",$L682,2),100)</f>
        <v>100</v>
      </c>
      <c r="F682" s="8">
        <f>IF(COUNTIF($L682,"*市*"),FIND("市",$L682,2),100)</f>
        <v>3</v>
      </c>
      <c r="G682" s="8">
        <f>IF(COUNTIF($L682,"*町田市*"),100,IF(COUNTIF(L682,"*町*"),FIND("町",$L682),100))</f>
        <v>100</v>
      </c>
      <c r="H682" s="8">
        <f>IF(COUNTIF($L682,"*東村山*"),100,IF(COUNTIF(L682,"*武蔵村山*"),100,IF(COUNTIF(L682,"*羽村市*"),100,IF(COUNTIF(L682,"*村*"),FIND("村",$L682,2),100))))</f>
        <v>100</v>
      </c>
      <c r="I682" s="37" t="s">
        <v>963</v>
      </c>
      <c r="J682" s="37" t="s">
        <v>1529</v>
      </c>
      <c r="K682" s="37" t="s">
        <v>499</v>
      </c>
      <c r="L682" s="37" t="s">
        <v>1919</v>
      </c>
      <c r="M682" s="37" t="s">
        <v>2275</v>
      </c>
      <c r="N682" s="37" t="s">
        <v>3</v>
      </c>
      <c r="O682" s="34">
        <v>47542</v>
      </c>
    </row>
    <row r="683" spans="1:15" x14ac:dyDescent="0.15">
      <c r="A683" s="3">
        <f t="shared" si="10"/>
        <v>682</v>
      </c>
      <c r="B683" s="7">
        <f>VLOOKUP(C683,区市町村番号!$B$3:$C$64,2,FALSE)</f>
        <v>35</v>
      </c>
      <c r="C683" s="8" t="str">
        <f>IF(D683="区",LEFT(L683,FIND("区",L683)),IF(D683="市",LEFT(L683,FIND("市",L683)),IF(D683="町",LEFT(L683,FIND("町",L683)),IF(D683="村",LEFT(L683,FIND("村",L683)),"エラー"))))</f>
        <v>日野市</v>
      </c>
      <c r="D683" s="8" t="str">
        <f>IF(AND(E683&lt;F683,E683&lt;G683,E683&lt;H683),"区",IF(AND(F683&lt;G683,F683&lt;H683),"市",IF(G683&lt;H683,"町","村")))</f>
        <v>市</v>
      </c>
      <c r="E683" s="8">
        <f>IF(COUNTIF($L683,"*区*"),FIND("区",$L683,2),100)</f>
        <v>100</v>
      </c>
      <c r="F683" s="8">
        <f>IF(COUNTIF($L683,"*市*"),FIND("市",$L683,2),100)</f>
        <v>3</v>
      </c>
      <c r="G683" s="8">
        <f>IF(COUNTIF($L683,"*町田市*"),100,IF(COUNTIF(L683,"*町*"),FIND("町",$L683),100))</f>
        <v>100</v>
      </c>
      <c r="H683" s="8">
        <f>IF(COUNTIF($L683,"*東村山*"),100,IF(COUNTIF(L683,"*武蔵村山*"),100,IF(COUNTIF(L683,"*羽村市*"),100,IF(COUNTIF(L683,"*村*"),FIND("村",$L683,2),100))))</f>
        <v>100</v>
      </c>
      <c r="I683" s="36" t="s">
        <v>964</v>
      </c>
      <c r="J683" s="36" t="s">
        <v>1529</v>
      </c>
      <c r="K683" s="36" t="s">
        <v>499</v>
      </c>
      <c r="L683" s="36" t="s">
        <v>1919</v>
      </c>
      <c r="M683" s="36" t="s">
        <v>2275</v>
      </c>
      <c r="N683" s="36" t="s">
        <v>3</v>
      </c>
      <c r="O683" s="34">
        <v>47542</v>
      </c>
    </row>
    <row r="684" spans="1:15" x14ac:dyDescent="0.15">
      <c r="A684" s="3">
        <f t="shared" si="10"/>
        <v>683</v>
      </c>
      <c r="B684" s="7">
        <f>VLOOKUP(C684,区市町村番号!$B$3:$C$64,2,FALSE)</f>
        <v>35</v>
      </c>
      <c r="C684" s="8" t="str">
        <f>IF(D684="区",LEFT(L684,FIND("区",L684)),IF(D684="市",LEFT(L684,FIND("市",L684)),IF(D684="町",LEFT(L684,FIND("町",L684)),IF(D684="村",LEFT(L684,FIND("村",L684)),"エラー"))))</f>
        <v>日野市</v>
      </c>
      <c r="D684" s="8" t="str">
        <f>IF(AND(E684&lt;F684,E684&lt;G684,E684&lt;H684),"区",IF(AND(F684&lt;G684,F684&lt;H684),"市",IF(G684&lt;H684,"町","村")))</f>
        <v>市</v>
      </c>
      <c r="E684" s="8">
        <f>IF(COUNTIF($L684,"*区*"),FIND("区",$L684,2),100)</f>
        <v>100</v>
      </c>
      <c r="F684" s="8">
        <f>IF(COUNTIF($L684,"*市*"),FIND("市",$L684,2),100)</f>
        <v>3</v>
      </c>
      <c r="G684" s="8">
        <f>IF(COUNTIF($L684,"*町田市*"),100,IF(COUNTIF(L684,"*町*"),FIND("町",$L684),100))</f>
        <v>100</v>
      </c>
      <c r="H684" s="8">
        <f>IF(COUNTIF($L684,"*東村山*"),100,IF(COUNTIF(L684,"*武蔵村山*"),100,IF(COUNTIF(L684,"*羽村市*"),100,IF(COUNTIF(L684,"*村*"),FIND("村",$L684,2),100))))</f>
        <v>100</v>
      </c>
      <c r="I684" s="37" t="s">
        <v>1186</v>
      </c>
      <c r="J684" s="37" t="s">
        <v>1673</v>
      </c>
      <c r="K684" s="37" t="s">
        <v>499</v>
      </c>
      <c r="L684" s="37" t="s">
        <v>1919</v>
      </c>
      <c r="M684" s="37" t="s">
        <v>2275</v>
      </c>
      <c r="N684" s="37" t="s">
        <v>3</v>
      </c>
      <c r="O684" s="34">
        <v>45930</v>
      </c>
    </row>
    <row r="685" spans="1:15" x14ac:dyDescent="0.15">
      <c r="A685" s="3">
        <f t="shared" si="10"/>
        <v>684</v>
      </c>
      <c r="B685" s="7">
        <f>VLOOKUP(C685,区市町村番号!$B$3:$C$64,2,FALSE)</f>
        <v>35</v>
      </c>
      <c r="C685" s="8" t="str">
        <f>IF(D685="区",LEFT(L685,FIND("区",L685)),IF(D685="市",LEFT(L685,FIND("市",L685)),IF(D685="町",LEFT(L685,FIND("町",L685)),IF(D685="村",LEFT(L685,FIND("村",L685)),"エラー"))))</f>
        <v>日野市</v>
      </c>
      <c r="D685" s="8" t="str">
        <f>IF(AND(E685&lt;F685,E685&lt;G685,E685&lt;H685),"区",IF(AND(F685&lt;G685,F685&lt;H685),"市",IF(G685&lt;H685,"町","村")))</f>
        <v>市</v>
      </c>
      <c r="E685" s="8">
        <f>IF(COUNTIF($L685,"*区*"),FIND("区",$L685,2),100)</f>
        <v>100</v>
      </c>
      <c r="F685" s="8">
        <f>IF(COUNTIF($L685,"*市*"),FIND("市",$L685,2),100)</f>
        <v>3</v>
      </c>
      <c r="G685" s="8">
        <f>IF(COUNTIF($L685,"*町田市*"),100,IF(COUNTIF(L685,"*町*"),FIND("町",$L685),100))</f>
        <v>100</v>
      </c>
      <c r="H685" s="8">
        <f>IF(COUNTIF($L685,"*東村山*"),100,IF(COUNTIF(L685,"*武蔵村山*"),100,IF(COUNTIF(L685,"*羽村市*"),100,IF(COUNTIF(L685,"*村*"),FIND("村",$L685,2),100))))</f>
        <v>100</v>
      </c>
      <c r="I685" s="37" t="s">
        <v>1244</v>
      </c>
      <c r="J685" s="37" t="s">
        <v>1673</v>
      </c>
      <c r="K685" s="37" t="s">
        <v>499</v>
      </c>
      <c r="L685" s="37" t="s">
        <v>1919</v>
      </c>
      <c r="M685" s="37" t="s">
        <v>2275</v>
      </c>
      <c r="N685" s="37" t="s">
        <v>3</v>
      </c>
      <c r="O685" s="34">
        <v>46203</v>
      </c>
    </row>
    <row r="686" spans="1:15" x14ac:dyDescent="0.15">
      <c r="A686" s="3">
        <f t="shared" si="10"/>
        <v>685</v>
      </c>
      <c r="B686" s="7">
        <f>VLOOKUP(C686,区市町村番号!$B$3:$C$64,2,FALSE)</f>
        <v>35</v>
      </c>
      <c r="C686" s="8" t="str">
        <f>IF(D686="区",LEFT(L686,FIND("区",L686)),IF(D686="市",LEFT(L686,FIND("市",L686)),IF(D686="町",LEFT(L686,FIND("町",L686)),IF(D686="村",LEFT(L686,FIND("村",L686)),"エラー"))))</f>
        <v>日野市</v>
      </c>
      <c r="D686" s="8" t="str">
        <f>IF(AND(E686&lt;F686,E686&lt;G686,E686&lt;H686),"区",IF(AND(F686&lt;G686,F686&lt;H686),"市",IF(G686&lt;H686,"町","村")))</f>
        <v>市</v>
      </c>
      <c r="E686" s="8">
        <f>IF(COUNTIF($L686,"*区*"),FIND("区",$L686,2),100)</f>
        <v>100</v>
      </c>
      <c r="F686" s="8">
        <f>IF(COUNTIF($L686,"*市*"),FIND("市",$L686,2),100)</f>
        <v>3</v>
      </c>
      <c r="G686" s="8">
        <f>IF(COUNTIF($L686,"*町田市*"),100,IF(COUNTIF(L686,"*町*"),FIND("町",$L686),100))</f>
        <v>100</v>
      </c>
      <c r="H686" s="8">
        <f>IF(COUNTIF($L686,"*東村山*"),100,IF(COUNTIF(L686,"*武蔵村山*"),100,IF(COUNTIF(L686,"*羽村市*"),100,IF(COUNTIF(L686,"*村*"),FIND("村",$L686,2),100))))</f>
        <v>100</v>
      </c>
      <c r="I686" s="37" t="s">
        <v>962</v>
      </c>
      <c r="J686" s="37" t="s">
        <v>1529</v>
      </c>
      <c r="K686" s="37" t="s">
        <v>499</v>
      </c>
      <c r="L686" s="37" t="s">
        <v>1919</v>
      </c>
      <c r="M686" s="37" t="s">
        <v>2275</v>
      </c>
      <c r="N686" s="37" t="s">
        <v>3</v>
      </c>
      <c r="O686" s="34">
        <v>47542</v>
      </c>
    </row>
    <row r="687" spans="1:15" x14ac:dyDescent="0.15">
      <c r="A687" s="3">
        <f t="shared" si="10"/>
        <v>686</v>
      </c>
      <c r="B687" s="7">
        <f>VLOOKUP(C687,区市町村番号!$B$3:$C$64,2,FALSE)</f>
        <v>35</v>
      </c>
      <c r="C687" s="8" t="str">
        <f>IF(D687="区",LEFT(L687,FIND("区",L687)),IF(D687="市",LEFT(L687,FIND("市",L687)),IF(D687="町",LEFT(L687,FIND("町",L687)),IF(D687="村",LEFT(L687,FIND("村",L687)),"エラー"))))</f>
        <v>日野市</v>
      </c>
      <c r="D687" s="8" t="str">
        <f>IF(AND(E687&lt;F687,E687&lt;G687,E687&lt;H687),"区",IF(AND(F687&lt;G687,F687&lt;H687),"市",IF(G687&lt;H687,"町","村")))</f>
        <v>市</v>
      </c>
      <c r="E687" s="8">
        <f>IF(COUNTIF($L687,"*区*"),FIND("区",$L687,2),100)</f>
        <v>100</v>
      </c>
      <c r="F687" s="8">
        <f>IF(COUNTIF($L687,"*市*"),FIND("市",$L687,2),100)</f>
        <v>3</v>
      </c>
      <c r="G687" s="8">
        <f>IF(COUNTIF($L687,"*町田市*"),100,IF(COUNTIF(L687,"*町*"),FIND("町",$L687),100))</f>
        <v>100</v>
      </c>
      <c r="H687" s="8">
        <f>IF(COUNTIF($L687,"*東村山*"),100,IF(COUNTIF(L687,"*武蔵村山*"),100,IF(COUNTIF(L687,"*羽村市*"),100,IF(COUNTIF(L687,"*村*"),FIND("村",$L687,2),100))))</f>
        <v>100</v>
      </c>
      <c r="I687" s="37" t="s">
        <v>703</v>
      </c>
      <c r="J687" s="37" t="s">
        <v>1529</v>
      </c>
      <c r="K687" s="37" t="s">
        <v>499</v>
      </c>
      <c r="L687" s="37" t="s">
        <v>1919</v>
      </c>
      <c r="M687" s="37" t="s">
        <v>2275</v>
      </c>
      <c r="N687" s="37" t="s">
        <v>3</v>
      </c>
      <c r="O687" s="34">
        <v>46477</v>
      </c>
    </row>
    <row r="688" spans="1:15" x14ac:dyDescent="0.15">
      <c r="A688" s="3">
        <f t="shared" si="10"/>
        <v>687</v>
      </c>
      <c r="B688" s="7">
        <f>VLOOKUP(C688,区市町村番号!$B$3:$C$64,2,FALSE)</f>
        <v>35</v>
      </c>
      <c r="C688" s="8" t="str">
        <f>IF(D688="区",LEFT(L688,FIND("区",L688)),IF(D688="市",LEFT(L688,FIND("市",L688)),IF(D688="町",LEFT(L688,FIND("町",L688)),IF(D688="村",LEFT(L688,FIND("村",L688)),"エラー"))))</f>
        <v>日野市</v>
      </c>
      <c r="D688" s="8" t="str">
        <f>IF(AND(E688&lt;F688,E688&lt;G688,E688&lt;H688),"区",IF(AND(F688&lt;G688,F688&lt;H688),"市",IF(G688&lt;H688,"町","村")))</f>
        <v>市</v>
      </c>
      <c r="E688" s="8">
        <f>IF(COUNTIF($L688,"*区*"),FIND("区",$L688,2),100)</f>
        <v>100</v>
      </c>
      <c r="F688" s="8">
        <f>IF(COUNTIF($L688,"*市*"),FIND("市",$L688,2),100)</f>
        <v>3</v>
      </c>
      <c r="G688" s="8">
        <f>IF(COUNTIF($L688,"*町田市*"),100,IF(COUNTIF(L688,"*町*"),FIND("町",$L688),100))</f>
        <v>100</v>
      </c>
      <c r="H688" s="8">
        <f>IF(COUNTIF($L688,"*東村山*"),100,IF(COUNTIF(L688,"*武蔵村山*"),100,IF(COUNTIF(L688,"*羽村市*"),100,IF(COUNTIF(L688,"*村*"),FIND("村",$L688,2),100))))</f>
        <v>100</v>
      </c>
      <c r="I688" s="37" t="s">
        <v>1075</v>
      </c>
      <c r="J688" s="37" t="s">
        <v>1593</v>
      </c>
      <c r="K688" s="37" t="s">
        <v>567</v>
      </c>
      <c r="L688" s="37" t="s">
        <v>1982</v>
      </c>
      <c r="M688" s="37" t="s">
        <v>2344</v>
      </c>
      <c r="N688" s="37" t="s">
        <v>6</v>
      </c>
      <c r="O688" s="34">
        <v>47634</v>
      </c>
    </row>
    <row r="689" spans="1:15" x14ac:dyDescent="0.15">
      <c r="A689" s="3">
        <f t="shared" si="10"/>
        <v>688</v>
      </c>
      <c r="B689" s="7">
        <f>VLOOKUP(C689,区市町村番号!$B$3:$C$64,2,FALSE)</f>
        <v>35</v>
      </c>
      <c r="C689" s="8" t="str">
        <f>IF(D689="区",LEFT(L689,FIND("区",L689)),IF(D689="市",LEFT(L689,FIND("市",L689)),IF(D689="町",LEFT(L689,FIND("町",L689)),IF(D689="村",LEFT(L689,FIND("村",L689)),"エラー"))))</f>
        <v>日野市</v>
      </c>
      <c r="D689" s="8" t="str">
        <f>IF(AND(E689&lt;F689,E689&lt;G689,E689&lt;H689),"区",IF(AND(F689&lt;G689,F689&lt;H689),"市",IF(G689&lt;H689,"町","村")))</f>
        <v>市</v>
      </c>
      <c r="E689" s="8">
        <f>IF(COUNTIF($L689,"*区*"),FIND("区",$L689,2),100)</f>
        <v>100</v>
      </c>
      <c r="F689" s="8">
        <f>IF(COUNTIF($L689,"*市*"),FIND("市",$L689,2),100)</f>
        <v>3</v>
      </c>
      <c r="G689" s="8">
        <f>IF(COUNTIF($L689,"*町田市*"),100,IF(COUNTIF(L689,"*町*"),FIND("町",$L689),100))</f>
        <v>100</v>
      </c>
      <c r="H689" s="8">
        <f>IF(COUNTIF($L689,"*東村山*"),100,IF(COUNTIF(L689,"*武蔵村山*"),100,IF(COUNTIF(L689,"*羽村市*"),100,IF(COUNTIF(L689,"*村*"),FIND("村",$L689,2),100))))</f>
        <v>100</v>
      </c>
      <c r="I689" s="37" t="s">
        <v>1074</v>
      </c>
      <c r="J689" s="37" t="s">
        <v>1593</v>
      </c>
      <c r="K689" s="37" t="s">
        <v>567</v>
      </c>
      <c r="L689" s="37" t="s">
        <v>1982</v>
      </c>
      <c r="M689" s="37" t="s">
        <v>2344</v>
      </c>
      <c r="N689" s="37" t="s">
        <v>63</v>
      </c>
      <c r="O689" s="34">
        <v>47634</v>
      </c>
    </row>
    <row r="690" spans="1:15" x14ac:dyDescent="0.15">
      <c r="A690" s="3">
        <f t="shared" si="10"/>
        <v>689</v>
      </c>
      <c r="B690" s="7">
        <f>VLOOKUP(C690,区市町村番号!$B$3:$C$64,2,FALSE)</f>
        <v>35</v>
      </c>
      <c r="C690" s="8" t="str">
        <f>IF(D690="区",LEFT(L690,FIND("区",L690)),IF(D690="市",LEFT(L690,FIND("市",L690)),IF(D690="町",LEFT(L690,FIND("町",L690)),IF(D690="村",LEFT(L690,FIND("村",L690)),"エラー"))))</f>
        <v>日野市</v>
      </c>
      <c r="D690" s="8" t="str">
        <f>IF(AND(E690&lt;F690,E690&lt;G690,E690&lt;H690),"区",IF(AND(F690&lt;G690,F690&lt;H690),"市",IF(G690&lt;H690,"町","村")))</f>
        <v>市</v>
      </c>
      <c r="E690" s="8">
        <f>IF(COUNTIF($L690,"*区*"),FIND("区",$L690,2),100)</f>
        <v>100</v>
      </c>
      <c r="F690" s="8">
        <f>IF(COUNTIF($L690,"*市*"),FIND("市",$L690,2),100)</f>
        <v>3</v>
      </c>
      <c r="G690" s="8">
        <f>IF(COUNTIF($L690,"*町田市*"),100,IF(COUNTIF(L690,"*町*"),FIND("町",$L690),100))</f>
        <v>100</v>
      </c>
      <c r="H690" s="8">
        <f>IF(COUNTIF($L690,"*東村山*"),100,IF(COUNTIF(L690,"*武蔵村山*"),100,IF(COUNTIF(L690,"*羽村市*"),100,IF(COUNTIF(L690,"*村*"),FIND("村",$L690,2),100))))</f>
        <v>100</v>
      </c>
      <c r="I690" s="37" t="s">
        <v>3285</v>
      </c>
      <c r="J690" s="37" t="s">
        <v>1593</v>
      </c>
      <c r="K690" s="37" t="s">
        <v>567</v>
      </c>
      <c r="L690" s="37" t="s">
        <v>1982</v>
      </c>
      <c r="M690" s="37" t="s">
        <v>2344</v>
      </c>
      <c r="N690" s="37" t="s">
        <v>63</v>
      </c>
      <c r="O690" s="34">
        <v>47573</v>
      </c>
    </row>
    <row r="691" spans="1:15" x14ac:dyDescent="0.15">
      <c r="A691" s="3">
        <f t="shared" si="10"/>
        <v>690</v>
      </c>
      <c r="B691" s="7">
        <f>VLOOKUP(C691,区市町村番号!$B$3:$C$64,2,FALSE)</f>
        <v>35</v>
      </c>
      <c r="C691" s="8" t="str">
        <f>IF(D691="区",LEFT(L691,FIND("区",L691)),IF(D691="市",LEFT(L691,FIND("市",L691)),IF(D691="町",LEFT(L691,FIND("町",L691)),IF(D691="村",LEFT(L691,FIND("村",L691)),"エラー"))))</f>
        <v>日野市</v>
      </c>
      <c r="D691" s="8" t="str">
        <f>IF(AND(E691&lt;F691,E691&lt;G691,E691&lt;H691),"区",IF(AND(F691&lt;G691,F691&lt;H691),"市",IF(G691&lt;H691,"町","村")))</f>
        <v>市</v>
      </c>
      <c r="E691" s="8">
        <f>IF(COUNTIF($L691,"*区*"),FIND("区",$L691,2),100)</f>
        <v>100</v>
      </c>
      <c r="F691" s="8">
        <f>IF(COUNTIF($L691,"*市*"),FIND("市",$L691,2),100)</f>
        <v>3</v>
      </c>
      <c r="G691" s="8">
        <f>IF(COUNTIF($L691,"*町田市*"),100,IF(COUNTIF(L691,"*町*"),FIND("町",$L691),100))</f>
        <v>100</v>
      </c>
      <c r="H691" s="8">
        <f>IF(COUNTIF($L691,"*東村山*"),100,IF(COUNTIF(L691,"*武蔵村山*"),100,IF(COUNTIF(L691,"*羽村市*"),100,IF(COUNTIF(L691,"*村*"),FIND("村",$L691,2),100))))</f>
        <v>100</v>
      </c>
      <c r="I691" s="37" t="s">
        <v>3286</v>
      </c>
      <c r="J691" s="37" t="s">
        <v>1593</v>
      </c>
      <c r="K691" s="37" t="s">
        <v>567</v>
      </c>
      <c r="L691" s="37" t="s">
        <v>1982</v>
      </c>
      <c r="M691" s="37" t="s">
        <v>2344</v>
      </c>
      <c r="N691" s="37" t="s">
        <v>6</v>
      </c>
      <c r="O691" s="34">
        <v>47573</v>
      </c>
    </row>
    <row r="692" spans="1:15" x14ac:dyDescent="0.15">
      <c r="A692" s="3">
        <f t="shared" si="10"/>
        <v>691</v>
      </c>
      <c r="B692" s="7">
        <f>VLOOKUP(C692,区市町村番号!$B$3:$C$64,2,FALSE)</f>
        <v>35</v>
      </c>
      <c r="C692" s="8" t="str">
        <f>IF(D692="区",LEFT(L692,FIND("区",L692)),IF(D692="市",LEFT(L692,FIND("市",L692)),IF(D692="町",LEFT(L692,FIND("町",L692)),IF(D692="村",LEFT(L692,FIND("村",L692)),"エラー"))))</f>
        <v>日野市</v>
      </c>
      <c r="D692" s="8" t="str">
        <f>IF(AND(E692&lt;F692,E692&lt;G692,E692&lt;H692),"区",IF(AND(F692&lt;G692,F692&lt;H692),"市",IF(G692&lt;H692,"町","村")))</f>
        <v>市</v>
      </c>
      <c r="E692" s="8">
        <f>IF(COUNTIF($L692,"*区*"),FIND("区",$L692,2),100)</f>
        <v>100</v>
      </c>
      <c r="F692" s="8">
        <f>IF(COUNTIF($L692,"*市*"),FIND("市",$L692,2),100)</f>
        <v>3</v>
      </c>
      <c r="G692" s="8">
        <f>IF(COUNTIF($L692,"*町田市*"),100,IF(COUNTIF(L692,"*町*"),FIND("町",$L692),100))</f>
        <v>100</v>
      </c>
      <c r="H692" s="8">
        <f>IF(COUNTIF($L692,"*東村山*"),100,IF(COUNTIF(L692,"*武蔵村山*"),100,IF(COUNTIF(L692,"*羽村市*"),100,IF(COUNTIF(L692,"*村*"),FIND("村",$L692,2),100))))</f>
        <v>100</v>
      </c>
      <c r="I692" s="37" t="s">
        <v>1316</v>
      </c>
      <c r="J692" s="37" t="s">
        <v>2820</v>
      </c>
      <c r="K692" s="37" t="s">
        <v>567</v>
      </c>
      <c r="L692" s="37" t="s">
        <v>2134</v>
      </c>
      <c r="M692" s="37" t="s">
        <v>2494</v>
      </c>
      <c r="N692" s="37" t="s">
        <v>47</v>
      </c>
      <c r="O692" s="34">
        <v>46965</v>
      </c>
    </row>
    <row r="693" spans="1:15" x14ac:dyDescent="0.15">
      <c r="A693" s="3">
        <f t="shared" si="10"/>
        <v>692</v>
      </c>
      <c r="B693" s="7">
        <f>VLOOKUP(C693,区市町村番号!$B$3:$C$64,2,FALSE)</f>
        <v>35</v>
      </c>
      <c r="C693" s="8" t="str">
        <f>IF(D693="区",LEFT(L693,FIND("区",L693)),IF(D693="市",LEFT(L693,FIND("市",L693)),IF(D693="町",LEFT(L693,FIND("町",L693)),IF(D693="村",LEFT(L693,FIND("村",L693)),"エラー"))))</f>
        <v>日野市</v>
      </c>
      <c r="D693" s="8" t="str">
        <f>IF(AND(E693&lt;F693,E693&lt;G693,E693&lt;H693),"区",IF(AND(F693&lt;G693,F693&lt;H693),"市",IF(G693&lt;H693,"町","村")))</f>
        <v>市</v>
      </c>
      <c r="E693" s="8">
        <f>IF(COUNTIF($L693,"*区*"),FIND("区",$L693,2),100)</f>
        <v>100</v>
      </c>
      <c r="F693" s="8">
        <f>IF(COUNTIF($L693,"*市*"),FIND("市",$L693,2),100)</f>
        <v>3</v>
      </c>
      <c r="G693" s="8">
        <f>IF(COUNTIF($L693,"*町田市*"),100,IF(COUNTIF(L693,"*町*"),FIND("町",$L693),100))</f>
        <v>100</v>
      </c>
      <c r="H693" s="8">
        <f>IF(COUNTIF($L693,"*東村山*"),100,IF(COUNTIF(L693,"*武蔵村山*"),100,IF(COUNTIF(L693,"*羽村市*"),100,IF(COUNTIF(L693,"*村*"),FIND("村",$L693,2),100))))</f>
        <v>100</v>
      </c>
      <c r="I693" s="37" t="s">
        <v>965</v>
      </c>
      <c r="J693" s="37" t="s">
        <v>243</v>
      </c>
      <c r="K693" s="37" t="s">
        <v>614</v>
      </c>
      <c r="L693" s="37" t="s">
        <v>2128</v>
      </c>
      <c r="M693" s="37" t="s">
        <v>137</v>
      </c>
      <c r="N693" s="37" t="s">
        <v>3</v>
      </c>
      <c r="O693" s="34">
        <v>47542</v>
      </c>
    </row>
    <row r="694" spans="1:15" x14ac:dyDescent="0.15">
      <c r="A694" s="3">
        <f t="shared" si="10"/>
        <v>693</v>
      </c>
      <c r="B694" s="7">
        <f>VLOOKUP(C694,区市町村番号!$B$3:$C$64,2,FALSE)</f>
        <v>35</v>
      </c>
      <c r="C694" s="8" t="str">
        <f>IF(D694="区",LEFT(L694,FIND("区",L694)),IF(D694="市",LEFT(L694,FIND("市",L694)),IF(D694="町",LEFT(L694,FIND("町",L694)),IF(D694="村",LEFT(L694,FIND("村",L694)),"エラー"))))</f>
        <v>日野市</v>
      </c>
      <c r="D694" s="8" t="str">
        <f>IF(AND(E694&lt;F694,E694&lt;G694,E694&lt;H694),"区",IF(AND(F694&lt;G694,F694&lt;H694),"市",IF(G694&lt;H694,"町","村")))</f>
        <v>市</v>
      </c>
      <c r="E694" s="8">
        <f>IF(COUNTIF($L694,"*区*"),FIND("区",$L694,2),100)</f>
        <v>100</v>
      </c>
      <c r="F694" s="8">
        <f>IF(COUNTIF($L694,"*市*"),FIND("市",$L694,2),100)</f>
        <v>3</v>
      </c>
      <c r="G694" s="8">
        <f>IF(COUNTIF($L694,"*町田市*"),100,IF(COUNTIF(L694,"*町*"),FIND("町",$L694),100))</f>
        <v>100</v>
      </c>
      <c r="H694" s="8">
        <f>IF(COUNTIF($L694,"*東村山*"),100,IF(COUNTIF(L694,"*武蔵村山*"),100,IF(COUNTIF(L694,"*羽村市*"),100,IF(COUNTIF(L694,"*村*"),FIND("村",$L694,2),100))))</f>
        <v>100</v>
      </c>
      <c r="I694" s="37" t="s">
        <v>1306</v>
      </c>
      <c r="J694" s="37" t="s">
        <v>243</v>
      </c>
      <c r="K694" s="37" t="s">
        <v>614</v>
      </c>
      <c r="L694" s="37" t="s">
        <v>2128</v>
      </c>
      <c r="M694" s="37" t="s">
        <v>137</v>
      </c>
      <c r="N694" s="37" t="s">
        <v>3</v>
      </c>
      <c r="O694" s="34">
        <v>46843</v>
      </c>
    </row>
    <row r="695" spans="1:15" x14ac:dyDescent="0.15">
      <c r="A695" s="3">
        <f t="shared" si="10"/>
        <v>694</v>
      </c>
      <c r="B695" s="7">
        <f>VLOOKUP(C695,区市町村番号!$B$3:$C$64,2,FALSE)</f>
        <v>35</v>
      </c>
      <c r="C695" s="8" t="str">
        <f>IF(D695="区",LEFT(L695,FIND("区",L695)),IF(D695="市",LEFT(L695,FIND("市",L695)),IF(D695="町",LEFT(L695,FIND("町",L695)),IF(D695="村",LEFT(L695,FIND("村",L695)),"エラー"))))</f>
        <v>日野市</v>
      </c>
      <c r="D695" s="8" t="str">
        <f>IF(AND(E695&lt;F695,E695&lt;G695,E695&lt;H695),"区",IF(AND(F695&lt;G695,F695&lt;H695),"市",IF(G695&lt;H695,"町","村")))</f>
        <v>市</v>
      </c>
      <c r="E695" s="8">
        <f>IF(COUNTIF($L695,"*区*"),FIND("区",$L695,2),100)</f>
        <v>100</v>
      </c>
      <c r="F695" s="8">
        <f>IF(COUNTIF($L695,"*市*"),FIND("市",$L695,2),100)</f>
        <v>3</v>
      </c>
      <c r="G695" s="8">
        <f>IF(COUNTIF($L695,"*町田市*"),100,IF(COUNTIF(L695,"*町*"),FIND("町",$L695),100))</f>
        <v>100</v>
      </c>
      <c r="H695" s="8">
        <f>IF(COUNTIF($L695,"*東村山*"),100,IF(COUNTIF(L695,"*武蔵村山*"),100,IF(COUNTIF(L695,"*羽村市*"),100,IF(COUNTIF(L695,"*村*"),FIND("村",$L695,2),100))))</f>
        <v>100</v>
      </c>
      <c r="I695" s="37" t="s">
        <v>699</v>
      </c>
      <c r="J695" s="37" t="s">
        <v>243</v>
      </c>
      <c r="K695" s="37" t="s">
        <v>614</v>
      </c>
      <c r="L695" s="37" t="s">
        <v>302</v>
      </c>
      <c r="M695" s="37" t="s">
        <v>137</v>
      </c>
      <c r="N695" s="37" t="s">
        <v>3</v>
      </c>
      <c r="O695" s="34">
        <v>46081</v>
      </c>
    </row>
    <row r="696" spans="1:15" ht="27" x14ac:dyDescent="0.15">
      <c r="A696" s="3">
        <f t="shared" si="10"/>
        <v>695</v>
      </c>
      <c r="B696" s="7">
        <f>VLOOKUP(C696,区市町村番号!$B$3:$C$64,2,FALSE)</f>
        <v>35</v>
      </c>
      <c r="C696" s="8" t="str">
        <f>IF(D696="区",LEFT(L696,FIND("区",L696)),IF(D696="市",LEFT(L696,FIND("市",L696)),IF(D696="町",LEFT(L696,FIND("町",L696)),IF(D696="村",LEFT(L696,FIND("村",L696)),"エラー"))))</f>
        <v>日野市</v>
      </c>
      <c r="D696" s="8" t="str">
        <f>IF(AND(E696&lt;F696,E696&lt;G696,E696&lt;H696),"区",IF(AND(F696&lt;G696,F696&lt;H696),"市",IF(G696&lt;H696,"町","村")))</f>
        <v>市</v>
      </c>
      <c r="E696" s="8">
        <f>IF(COUNTIF($L696,"*区*"),FIND("区",$L696,2),100)</f>
        <v>100</v>
      </c>
      <c r="F696" s="8">
        <f>IF(COUNTIF($L696,"*市*"),FIND("市",$L696,2),100)</f>
        <v>3</v>
      </c>
      <c r="G696" s="8">
        <f>IF(COUNTIF($L696,"*町田市*"),100,IF(COUNTIF(L696,"*町*"),FIND("町",$L696),100))</f>
        <v>100</v>
      </c>
      <c r="H696" s="8">
        <f>IF(COUNTIF($L696,"*東村山*"),100,IF(COUNTIF(L696,"*武蔵村山*"),100,IF(COUNTIF(L696,"*羽村市*"),100,IF(COUNTIF(L696,"*村*"),FIND("村",$L696,2),100))))</f>
        <v>100</v>
      </c>
      <c r="I696" s="37" t="s">
        <v>867</v>
      </c>
      <c r="J696" s="37" t="s">
        <v>1472</v>
      </c>
      <c r="K696" s="37" t="s">
        <v>665</v>
      </c>
      <c r="L696" s="37" t="s">
        <v>1868</v>
      </c>
      <c r="M696" s="37" t="s">
        <v>2214</v>
      </c>
      <c r="N696" s="37" t="s">
        <v>44</v>
      </c>
      <c r="O696" s="34">
        <v>47542</v>
      </c>
    </row>
    <row r="697" spans="1:15" ht="27" x14ac:dyDescent="0.15">
      <c r="A697" s="3">
        <f t="shared" si="10"/>
        <v>696</v>
      </c>
      <c r="B697" s="7">
        <f>VLOOKUP(C697,区市町村番号!$B$3:$C$64,2,FALSE)</f>
        <v>35</v>
      </c>
      <c r="C697" s="8" t="str">
        <f>IF(D697="区",LEFT(L697,FIND("区",L697)),IF(D697="市",LEFT(L697,FIND("市",L697)),IF(D697="町",LEFT(L697,FIND("町",L697)),IF(D697="村",LEFT(L697,FIND("村",L697)),"エラー"))))</f>
        <v>日野市</v>
      </c>
      <c r="D697" s="8" t="str">
        <f>IF(AND(E697&lt;F697,E697&lt;G697,E697&lt;H697),"区",IF(AND(F697&lt;G697,F697&lt;H697),"市",IF(G697&lt;H697,"町","村")))</f>
        <v>市</v>
      </c>
      <c r="E697" s="8">
        <f>IF(COUNTIF($L697,"*区*"),FIND("区",$L697,2),100)</f>
        <v>100</v>
      </c>
      <c r="F697" s="8">
        <f>IF(COUNTIF($L697,"*市*"),FIND("市",$L697,2),100)</f>
        <v>3</v>
      </c>
      <c r="G697" s="8">
        <f>IF(COUNTIF($L697,"*町田市*"),100,IF(COUNTIF(L697,"*町*"),FIND("町",$L697),100))</f>
        <v>100</v>
      </c>
      <c r="H697" s="8">
        <f>IF(COUNTIF($L697,"*東村山*"),100,IF(COUNTIF(L697,"*武蔵村山*"),100,IF(COUNTIF(L697,"*羽村市*"),100,IF(COUNTIF(L697,"*村*"),FIND("村",$L697,2),100))))</f>
        <v>100</v>
      </c>
      <c r="I697" s="37" t="s">
        <v>943</v>
      </c>
      <c r="J697" s="37" t="s">
        <v>1517</v>
      </c>
      <c r="K697" s="37" t="s">
        <v>597</v>
      </c>
      <c r="L697" s="37" t="s">
        <v>1908</v>
      </c>
      <c r="M697" s="37" t="s">
        <v>2263</v>
      </c>
      <c r="N697" s="37" t="s">
        <v>3325</v>
      </c>
      <c r="O697" s="34">
        <v>47542</v>
      </c>
    </row>
    <row r="698" spans="1:15" ht="27" x14ac:dyDescent="0.15">
      <c r="A698" s="3">
        <f t="shared" si="10"/>
        <v>697</v>
      </c>
      <c r="B698" s="7">
        <f>VLOOKUP(C698,区市町村番号!$B$3:$C$64,2,FALSE)</f>
        <v>35</v>
      </c>
      <c r="C698" s="8" t="str">
        <f>IF(D698="区",LEFT(L698,FIND("区",L698)),IF(D698="市",LEFT(L698,FIND("市",L698)),IF(D698="町",LEFT(L698,FIND("町",L698)),IF(D698="村",LEFT(L698,FIND("村",L698)),"エラー"))))</f>
        <v>日野市</v>
      </c>
      <c r="D698" s="8" t="str">
        <f>IF(AND(E698&lt;F698,E698&lt;G698,E698&lt;H698),"区",IF(AND(F698&lt;G698,F698&lt;H698),"市",IF(G698&lt;H698,"町","村")))</f>
        <v>市</v>
      </c>
      <c r="E698" s="8">
        <f>IF(COUNTIF($L698,"*区*"),FIND("区",$L698,2),100)</f>
        <v>100</v>
      </c>
      <c r="F698" s="8">
        <f>IF(COUNTIF($L698,"*市*"),FIND("市",$L698,2),100)</f>
        <v>3</v>
      </c>
      <c r="G698" s="8">
        <f>IF(COUNTIF($L698,"*町田市*"),100,IF(COUNTIF(L698,"*町*"),FIND("町",$L698),100))</f>
        <v>100</v>
      </c>
      <c r="H698" s="8">
        <f>IF(COUNTIF($L698,"*東村山*"),100,IF(COUNTIF(L698,"*武蔵村山*"),100,IF(COUNTIF(L698,"*羽村市*"),100,IF(COUNTIF(L698,"*村*"),FIND("村",$L698,2),100))))</f>
        <v>100</v>
      </c>
      <c r="I698" s="37" t="s">
        <v>944</v>
      </c>
      <c r="J698" s="37" t="s">
        <v>1517</v>
      </c>
      <c r="K698" s="37" t="s">
        <v>597</v>
      </c>
      <c r="L698" s="37" t="s">
        <v>1908</v>
      </c>
      <c r="M698" s="37" t="s">
        <v>2263</v>
      </c>
      <c r="N698" s="37" t="s">
        <v>3326</v>
      </c>
      <c r="O698" s="34">
        <v>47542</v>
      </c>
    </row>
    <row r="699" spans="1:15" x14ac:dyDescent="0.15">
      <c r="A699" s="3">
        <f t="shared" si="10"/>
        <v>698</v>
      </c>
      <c r="B699" s="7">
        <f>VLOOKUP(C699,区市町村番号!$B$3:$C$64,2,FALSE)</f>
        <v>36</v>
      </c>
      <c r="C699" s="8" t="str">
        <f>IF(D699="区",LEFT(L699,FIND("区",L699)),IF(D699="市",LEFT(L699,FIND("市",L699)),IF(D699="町",LEFT(L699,FIND("町",L699)),IF(D699="村",LEFT(L699,FIND("村",L699)),"エラー"))))</f>
        <v>東村山市</v>
      </c>
      <c r="D699" s="8" t="str">
        <f>IF(AND(E699&lt;F699,E699&lt;G699,E699&lt;H699),"区",IF(AND(F699&lt;G699,F699&lt;H699),"市",IF(G699&lt;H699,"町","村")))</f>
        <v>市</v>
      </c>
      <c r="E699" s="8">
        <f>IF(COUNTIF($L699,"*区*"),FIND("区",$L699,2),100)</f>
        <v>100</v>
      </c>
      <c r="F699" s="8">
        <f>IF(COUNTIF($L699,"*市*"),FIND("市",$L699,2),100)</f>
        <v>4</v>
      </c>
      <c r="G699" s="8">
        <f>IF(COUNTIF($L699,"*町田市*"),100,IF(COUNTIF(L699,"*町*"),FIND("町",$L699),100))</f>
        <v>6</v>
      </c>
      <c r="H699" s="8">
        <f>IF(COUNTIF($L699,"*東村山*"),100,IF(COUNTIF(L699,"*武蔵村山*"),100,IF(COUNTIF(L699,"*羽村市*"),100,IF(COUNTIF(L699,"*村*"),FIND("村",$L699,2),100))))</f>
        <v>100</v>
      </c>
      <c r="I699" s="37" t="s">
        <v>1233</v>
      </c>
      <c r="J699" s="37" t="s">
        <v>1702</v>
      </c>
      <c r="K699" s="37" t="s">
        <v>661</v>
      </c>
      <c r="L699" s="37" t="s">
        <v>2089</v>
      </c>
      <c r="M699" s="37" t="s">
        <v>2456</v>
      </c>
      <c r="N699" s="37" t="s">
        <v>2</v>
      </c>
      <c r="O699" s="34">
        <v>46142</v>
      </c>
    </row>
    <row r="700" spans="1:15" x14ac:dyDescent="0.15">
      <c r="A700" s="3">
        <f t="shared" si="10"/>
        <v>699</v>
      </c>
      <c r="B700" s="7">
        <f>VLOOKUP(C700,区市町村番号!$B$3:$C$64,2,FALSE)</f>
        <v>36</v>
      </c>
      <c r="C700" s="8" t="str">
        <f>IF(D700="区",LEFT(L700,FIND("区",L700)),IF(D700="市",LEFT(L700,FIND("市",L700)),IF(D700="町",LEFT(L700,FIND("町",L700)),IF(D700="村",LEFT(L700,FIND("村",L700)),"エラー"))))</f>
        <v>東村山市</v>
      </c>
      <c r="D700" s="8" t="str">
        <f>IF(AND(E700&lt;F700,E700&lt;G700,E700&lt;H700),"区",IF(AND(F700&lt;G700,F700&lt;H700),"市",IF(G700&lt;H700,"町","村")))</f>
        <v>市</v>
      </c>
      <c r="E700" s="8">
        <f>IF(COUNTIF($L700,"*区*"),FIND("区",$L700,2),100)</f>
        <v>100</v>
      </c>
      <c r="F700" s="8">
        <f>IF(COUNTIF($L700,"*市*"),FIND("市",$L700,2),100)</f>
        <v>4</v>
      </c>
      <c r="G700" s="8">
        <f>IF(COUNTIF($L700,"*町田市*"),100,IF(COUNTIF(L700,"*町*"),FIND("町",$L700),100))</f>
        <v>8</v>
      </c>
      <c r="H700" s="8">
        <f>IF(COUNTIF($L700,"*東村山*"),100,IF(COUNTIF(L700,"*武蔵村山*"),100,IF(COUNTIF(L700,"*羽村市*"),100,IF(COUNTIF(L700,"*村*"),FIND("村",$L700,2),100))))</f>
        <v>100</v>
      </c>
      <c r="I700" s="37" t="s">
        <v>886</v>
      </c>
      <c r="J700" s="37" t="s">
        <v>794</v>
      </c>
      <c r="K700" s="37" t="s">
        <v>476</v>
      </c>
      <c r="L700" s="37" t="s">
        <v>799</v>
      </c>
      <c r="M700" s="37" t="s">
        <v>802</v>
      </c>
      <c r="N700" s="37" t="s">
        <v>19</v>
      </c>
      <c r="O700" s="34">
        <v>47514</v>
      </c>
    </row>
    <row r="701" spans="1:15" x14ac:dyDescent="0.15">
      <c r="A701" s="3">
        <f t="shared" si="10"/>
        <v>700</v>
      </c>
      <c r="B701" s="7">
        <f>VLOOKUP(C701,区市町村番号!$B$3:$C$64,2,FALSE)</f>
        <v>36</v>
      </c>
      <c r="C701" s="8" t="str">
        <f>IF(D701="区",LEFT(L701,FIND("区",L701)),IF(D701="市",LEFT(L701,FIND("市",L701)),IF(D701="町",LEFT(L701,FIND("町",L701)),IF(D701="村",LEFT(L701,FIND("村",L701)),"エラー"))))</f>
        <v>東村山市</v>
      </c>
      <c r="D701" s="8" t="str">
        <f>IF(AND(E701&lt;F701,E701&lt;G701,E701&lt;H701),"区",IF(AND(F701&lt;G701,F701&lt;H701),"市",IF(G701&lt;H701,"町","村")))</f>
        <v>市</v>
      </c>
      <c r="E701" s="8">
        <f>IF(COUNTIF($L701,"*区*"),FIND("区",$L701,2),100)</f>
        <v>100</v>
      </c>
      <c r="F701" s="8">
        <f>IF(COUNTIF($L701,"*市*"),FIND("市",$L701,2),100)</f>
        <v>4</v>
      </c>
      <c r="G701" s="8">
        <f>IF(COUNTIF($L701,"*町田市*"),100,IF(COUNTIF(L701,"*町*"),FIND("町",$L701),100))</f>
        <v>6</v>
      </c>
      <c r="H701" s="8">
        <f>IF(COUNTIF($L701,"*東村山*"),100,IF(COUNTIF(L701,"*武蔵村山*"),100,IF(COUNTIF(L701,"*羽村市*"),100,IF(COUNTIF(L701,"*村*"),FIND("村",$L701,2),100))))</f>
        <v>100</v>
      </c>
      <c r="I701" s="37" t="s">
        <v>3250</v>
      </c>
      <c r="J701" s="37" t="s">
        <v>3303</v>
      </c>
      <c r="K701" s="37" t="s">
        <v>661</v>
      </c>
      <c r="L701" s="37" t="s">
        <v>3304</v>
      </c>
      <c r="M701" s="37" t="s">
        <v>3305</v>
      </c>
      <c r="N701" s="37" t="s">
        <v>14</v>
      </c>
      <c r="O701" s="34">
        <v>47514</v>
      </c>
    </row>
    <row r="702" spans="1:15" x14ac:dyDescent="0.15">
      <c r="A702" s="3">
        <f t="shared" si="10"/>
        <v>701</v>
      </c>
      <c r="B702" s="7">
        <f>VLOOKUP(C702,区市町村番号!$B$3:$C$64,2,FALSE)</f>
        <v>36</v>
      </c>
      <c r="C702" s="8" t="str">
        <f>IF(D702="区",LEFT(L702,FIND("区",L702)),IF(D702="市",LEFT(L702,FIND("市",L702)),IF(D702="町",LEFT(L702,FIND("町",L702)),IF(D702="村",LEFT(L702,FIND("村",L702)),"エラー"))))</f>
        <v>東村山市</v>
      </c>
      <c r="D702" s="8" t="str">
        <f>IF(AND(E702&lt;F702,E702&lt;G702,E702&lt;H702),"区",IF(AND(F702&lt;G702,F702&lt;H702),"市",IF(G702&lt;H702,"町","村")))</f>
        <v>市</v>
      </c>
      <c r="E702" s="8">
        <f>IF(COUNTIF($L702,"*区*"),FIND("区",$L702,2),100)</f>
        <v>100</v>
      </c>
      <c r="F702" s="8">
        <f>IF(COUNTIF($L702,"*市*"),FIND("市",$L702,2),100)</f>
        <v>4</v>
      </c>
      <c r="G702" s="8">
        <f>IF(COUNTIF($L702,"*町田市*"),100,IF(COUNTIF(L702,"*町*"),FIND("町",$L702),100))</f>
        <v>6</v>
      </c>
      <c r="H702" s="8">
        <f>IF(COUNTIF($L702,"*東村山*"),100,IF(COUNTIF(L702,"*武蔵村山*"),100,IF(COUNTIF(L702,"*羽村市*"),100,IF(COUNTIF(L702,"*村*"),FIND("村",$L702,2),100))))</f>
        <v>100</v>
      </c>
      <c r="I702" s="37" t="s">
        <v>3014</v>
      </c>
      <c r="J702" s="37" t="s">
        <v>3066</v>
      </c>
      <c r="K702" s="37" t="s">
        <v>661</v>
      </c>
      <c r="L702" s="37" t="s">
        <v>3067</v>
      </c>
      <c r="M702" s="37" t="s">
        <v>3068</v>
      </c>
      <c r="N702" s="37" t="s">
        <v>3</v>
      </c>
      <c r="O702" s="34">
        <v>47299</v>
      </c>
    </row>
    <row r="703" spans="1:15" ht="27" x14ac:dyDescent="0.15">
      <c r="A703" s="3">
        <f t="shared" si="10"/>
        <v>702</v>
      </c>
      <c r="B703" s="7">
        <f>VLOOKUP(C703,区市町村番号!$B$3:$C$64,2,FALSE)</f>
        <v>36</v>
      </c>
      <c r="C703" s="8" t="str">
        <f>IF(D703="区",LEFT(L703,FIND("区",L703)),IF(D703="市",LEFT(L703,FIND("市",L703)),IF(D703="町",LEFT(L703,FIND("町",L703)),IF(D703="村",LEFT(L703,FIND("村",L703)),"エラー"))))</f>
        <v>東村山市</v>
      </c>
      <c r="D703" s="8" t="str">
        <f>IF(AND(E703&lt;F703,E703&lt;G703,E703&lt;H703),"区",IF(AND(F703&lt;G703,F703&lt;H703),"市",IF(G703&lt;H703,"町","村")))</f>
        <v>市</v>
      </c>
      <c r="E703" s="8">
        <f>IF(COUNTIF($L703,"*区*"),FIND("区",$L703,2),100)</f>
        <v>100</v>
      </c>
      <c r="F703" s="8">
        <f>IF(COUNTIF($L703,"*市*"),FIND("市",$L703,2),100)</f>
        <v>4</v>
      </c>
      <c r="G703" s="8">
        <f>IF(COUNTIF($L703,"*町田市*"),100,IF(COUNTIF(L703,"*町*"),FIND("町",$L703),100))</f>
        <v>6</v>
      </c>
      <c r="H703" s="8">
        <f>IF(COUNTIF($L703,"*東村山*"),100,IF(COUNTIF(L703,"*武蔵村山*"),100,IF(COUNTIF(L703,"*羽村市*"),100,IF(COUNTIF(L703,"*村*"),FIND("村",$L703,2),100))))</f>
        <v>100</v>
      </c>
      <c r="I703" s="37" t="s">
        <v>736</v>
      </c>
      <c r="J703" s="37" t="s">
        <v>710</v>
      </c>
      <c r="K703" s="37" t="s">
        <v>647</v>
      </c>
      <c r="L703" s="37" t="s">
        <v>2184</v>
      </c>
      <c r="M703" s="37" t="s">
        <v>2542</v>
      </c>
      <c r="N703" s="37" t="s">
        <v>2617</v>
      </c>
      <c r="O703" s="34">
        <v>46234</v>
      </c>
    </row>
    <row r="704" spans="1:15" x14ac:dyDescent="0.15">
      <c r="A704" s="3">
        <f t="shared" si="10"/>
        <v>703</v>
      </c>
      <c r="B704" s="7">
        <f>VLOOKUP(C704,区市町村番号!$B$3:$C$64,2,FALSE)</f>
        <v>36</v>
      </c>
      <c r="C704" s="8" t="str">
        <f>IF(D704="区",LEFT(L704,FIND("区",L704)),IF(D704="市",LEFT(L704,FIND("市",L704)),IF(D704="町",LEFT(L704,FIND("町",L704)),IF(D704="村",LEFT(L704,FIND("村",L704)),"エラー"))))</f>
        <v>東村山市</v>
      </c>
      <c r="D704" s="8" t="str">
        <f>IF(AND(E704&lt;F704,E704&lt;G704,E704&lt;H704),"区",IF(AND(F704&lt;G704,F704&lt;H704),"市",IF(G704&lt;H704,"町","村")))</f>
        <v>市</v>
      </c>
      <c r="E704" s="8">
        <f>IF(COUNTIF($L704,"*区*"),FIND("区",$L704,2),100)</f>
        <v>100</v>
      </c>
      <c r="F704" s="8">
        <f>IF(COUNTIF($L704,"*市*"),FIND("市",$L704,2),100)</f>
        <v>4</v>
      </c>
      <c r="G704" s="8">
        <f>IF(COUNTIF($L704,"*町田市*"),100,IF(COUNTIF(L704,"*町*"),FIND("町",$L704),100))</f>
        <v>7</v>
      </c>
      <c r="H704" s="8">
        <f>IF(COUNTIF($L704,"*東村山*"),100,IF(COUNTIF(L704,"*武蔵村山*"),100,IF(COUNTIF(L704,"*羽村市*"),100,IF(COUNTIF(L704,"*村*"),FIND("村",$L704,2),100))))</f>
        <v>100</v>
      </c>
      <c r="I704" s="37" t="s">
        <v>1205</v>
      </c>
      <c r="J704" s="37" t="s">
        <v>711</v>
      </c>
      <c r="K704" s="37" t="s">
        <v>631</v>
      </c>
      <c r="L704" s="37" t="s">
        <v>717</v>
      </c>
      <c r="M704" s="37" t="s">
        <v>723</v>
      </c>
      <c r="N704" s="37" t="s">
        <v>23</v>
      </c>
      <c r="O704" s="34">
        <v>45961</v>
      </c>
    </row>
    <row r="705" spans="1:15" ht="27" x14ac:dyDescent="0.15">
      <c r="A705" s="3">
        <f t="shared" si="10"/>
        <v>704</v>
      </c>
      <c r="B705" s="7">
        <f>VLOOKUP(C705,区市町村番号!$B$3:$C$64,2,FALSE)</f>
        <v>36</v>
      </c>
      <c r="C705" s="8" t="str">
        <f>IF(D705="区",LEFT(L705,FIND("区",L705)),IF(D705="市",LEFT(L705,FIND("市",L705)),IF(D705="町",LEFT(L705,FIND("町",L705)),IF(D705="村",LEFT(L705,FIND("村",L705)),"エラー"))))</f>
        <v>東村山市</v>
      </c>
      <c r="D705" s="8" t="str">
        <f>IF(AND(E705&lt;F705,E705&lt;G705,E705&lt;H705),"区",IF(AND(F705&lt;G705,F705&lt;H705),"市",IF(G705&lt;H705,"町","村")))</f>
        <v>市</v>
      </c>
      <c r="E705" s="8">
        <f>IF(COUNTIF($L705,"*区*"),FIND("区",$L705,2),100)</f>
        <v>100</v>
      </c>
      <c r="F705" s="8">
        <f>IF(COUNTIF($L705,"*市*"),FIND("市",$L705,2),100)</f>
        <v>4</v>
      </c>
      <c r="G705" s="8">
        <f>IF(COUNTIF($L705,"*町田市*"),100,IF(COUNTIF(L705,"*町*"),FIND("町",$L705),100))</f>
        <v>6</v>
      </c>
      <c r="H705" s="8">
        <f>IF(COUNTIF($L705,"*東村山*"),100,IF(COUNTIF(L705,"*武蔵村山*"),100,IF(COUNTIF(L705,"*羽村市*"),100,IF(COUNTIF(L705,"*村*"),FIND("村",$L705,2),100))))</f>
        <v>100</v>
      </c>
      <c r="I705" s="37" t="s">
        <v>1121</v>
      </c>
      <c r="J705" s="37" t="s">
        <v>1621</v>
      </c>
      <c r="K705" s="37" t="s">
        <v>661</v>
      </c>
      <c r="L705" s="37" t="s">
        <v>2010</v>
      </c>
      <c r="M705" s="37" t="s">
        <v>2374</v>
      </c>
      <c r="N705" s="37" t="s">
        <v>45</v>
      </c>
      <c r="O705" s="34">
        <v>45930</v>
      </c>
    </row>
    <row r="706" spans="1:15" x14ac:dyDescent="0.15">
      <c r="A706" s="3">
        <f t="shared" si="10"/>
        <v>705</v>
      </c>
      <c r="B706" s="7">
        <f>VLOOKUP(C706,区市町村番号!$B$3:$C$64,2,FALSE)</f>
        <v>36</v>
      </c>
      <c r="C706" s="8" t="str">
        <f>IF(D706="区",LEFT(L706,FIND("区",L706)),IF(D706="市",LEFT(L706,FIND("市",L706)),IF(D706="町",LEFT(L706,FIND("町",L706)),IF(D706="村",LEFT(L706,FIND("村",L706)),"エラー"))))</f>
        <v>東村山市</v>
      </c>
      <c r="D706" s="8" t="str">
        <f>IF(AND(E706&lt;F706,E706&lt;G706,E706&lt;H706),"区",IF(AND(F706&lt;G706,F706&lt;H706),"市",IF(G706&lt;H706,"町","村")))</f>
        <v>市</v>
      </c>
      <c r="E706" s="8">
        <f>IF(COUNTIF($L706,"*区*"),FIND("区",$L706,2),100)</f>
        <v>100</v>
      </c>
      <c r="F706" s="8">
        <f>IF(COUNTIF($L706,"*市*"),FIND("市",$L706,2),100)</f>
        <v>4</v>
      </c>
      <c r="G706" s="8">
        <f>IF(COUNTIF($L706,"*町田市*"),100,IF(COUNTIF(L706,"*町*"),FIND("町",$L706),100))</f>
        <v>6</v>
      </c>
      <c r="H706" s="8">
        <f>IF(COUNTIF($L706,"*東村山*"),100,IF(COUNTIF(L706,"*武蔵村山*"),100,IF(COUNTIF(L706,"*羽村市*"),100,IF(COUNTIF(L706,"*村*"),FIND("村",$L706,2),100))))</f>
        <v>100</v>
      </c>
      <c r="I706" s="37" t="s">
        <v>1235</v>
      </c>
      <c r="J706" s="37" t="s">
        <v>1704</v>
      </c>
      <c r="K706" s="37" t="s">
        <v>647</v>
      </c>
      <c r="L706" s="37" t="s">
        <v>2091</v>
      </c>
      <c r="M706" s="37" t="s">
        <v>2458</v>
      </c>
      <c r="N706" s="37" t="s">
        <v>11</v>
      </c>
      <c r="O706" s="34">
        <v>46142</v>
      </c>
    </row>
    <row r="707" spans="1:15" x14ac:dyDescent="0.15">
      <c r="A707" s="3">
        <f t="shared" si="10"/>
        <v>706</v>
      </c>
      <c r="B707" s="7">
        <f>VLOOKUP(C707,区市町村番号!$B$3:$C$64,2,FALSE)</f>
        <v>37</v>
      </c>
      <c r="C707" s="8" t="str">
        <f>IF(D707="区",LEFT(L707,FIND("区",L707)),IF(D707="市",LEFT(L707,FIND("市",L707)),IF(D707="町",LEFT(L707,FIND("町",L707)),IF(D707="村",LEFT(L707,FIND("村",L707)),"エラー"))))</f>
        <v>国分寺市</v>
      </c>
      <c r="D707" s="8" t="str">
        <f>IF(AND(E707&lt;F707,E707&lt;G707,E707&lt;H707),"区",IF(AND(F707&lt;G707,F707&lt;H707),"市",IF(G707&lt;H707,"町","村")))</f>
        <v>市</v>
      </c>
      <c r="E707" s="8">
        <f>IF(COUNTIF($L707,"*区*"),FIND("区",$L707,2),100)</f>
        <v>100</v>
      </c>
      <c r="F707" s="8">
        <f>IF(COUNTIF($L707,"*市*"),FIND("市",$L707,2),100)</f>
        <v>4</v>
      </c>
      <c r="G707" s="8">
        <f>IF(COUNTIF($L707,"*町田市*"),100,IF(COUNTIF(L707,"*町*"),FIND("町",$L707),100))</f>
        <v>6</v>
      </c>
      <c r="H707" s="8">
        <f>IF(COUNTIF($L707,"*東村山*"),100,IF(COUNTIF(L707,"*武蔵村山*"),100,IF(COUNTIF(L707,"*羽村市*"),100,IF(COUNTIF(L707,"*村*"),FIND("村",$L707,2),100))))</f>
        <v>100</v>
      </c>
      <c r="I707" s="37" t="s">
        <v>1082</v>
      </c>
      <c r="J707" s="37" t="s">
        <v>1597</v>
      </c>
      <c r="K707" s="37" t="s">
        <v>569</v>
      </c>
      <c r="L707" s="37" t="s">
        <v>1986</v>
      </c>
      <c r="M707" s="37" t="s">
        <v>2349</v>
      </c>
      <c r="N707" s="37" t="s">
        <v>3</v>
      </c>
      <c r="O707" s="34">
        <v>46446</v>
      </c>
    </row>
    <row r="708" spans="1:15" x14ac:dyDescent="0.15">
      <c r="A708" s="3">
        <f t="shared" ref="A708:A771" si="11">A707+1</f>
        <v>707</v>
      </c>
      <c r="B708" s="7">
        <f>VLOOKUP(C708,区市町村番号!$B$3:$C$64,2,FALSE)</f>
        <v>37</v>
      </c>
      <c r="C708" s="8" t="str">
        <f>IF(D708="区",LEFT(L708,FIND("区",L708)),IF(D708="市",LEFT(L708,FIND("市",L708)),IF(D708="町",LEFT(L708,FIND("町",L708)),IF(D708="村",LEFT(L708,FIND("村",L708)),"エラー"))))</f>
        <v>国分寺市</v>
      </c>
      <c r="D708" s="8" t="str">
        <f>IF(AND(E708&lt;F708,E708&lt;G708,E708&lt;H708),"区",IF(AND(F708&lt;G708,F708&lt;H708),"市",IF(G708&lt;H708,"町","村")))</f>
        <v>市</v>
      </c>
      <c r="E708" s="8">
        <f>IF(COUNTIF($L708,"*区*"),FIND("区",$L708,2),100)</f>
        <v>100</v>
      </c>
      <c r="F708" s="8">
        <f>IF(COUNTIF($L708,"*市*"),FIND("市",$L708,2),100)</f>
        <v>4</v>
      </c>
      <c r="G708" s="8">
        <f>IF(COUNTIF($L708,"*町田市*"),100,IF(COUNTIF(L708,"*町*"),FIND("町",$L708),100))</f>
        <v>6</v>
      </c>
      <c r="H708" s="8">
        <f>IF(COUNTIF($L708,"*東村山*"),100,IF(COUNTIF(L708,"*武蔵村山*"),100,IF(COUNTIF(L708,"*羽村市*"),100,IF(COUNTIF(L708,"*村*"),FIND("村",$L708,2),100))))</f>
        <v>100</v>
      </c>
      <c r="I708" s="37" t="s">
        <v>1425</v>
      </c>
      <c r="J708" s="37" t="s">
        <v>1597</v>
      </c>
      <c r="K708" s="37" t="s">
        <v>569</v>
      </c>
      <c r="L708" s="37" t="s">
        <v>1986</v>
      </c>
      <c r="M708" s="37" t="s">
        <v>2349</v>
      </c>
      <c r="N708" s="37" t="s">
        <v>3</v>
      </c>
      <c r="O708" s="34">
        <v>46387</v>
      </c>
    </row>
    <row r="709" spans="1:15" ht="27" x14ac:dyDescent="0.15">
      <c r="A709" s="3">
        <f t="shared" si="11"/>
        <v>708</v>
      </c>
      <c r="B709" s="7">
        <f>VLOOKUP(C709,区市町村番号!$B$3:$C$64,2,FALSE)</f>
        <v>37</v>
      </c>
      <c r="C709" s="8" t="str">
        <f>IF(D709="区",LEFT(L709,FIND("区",L709)),IF(D709="市",LEFT(L709,FIND("市",L709)),IF(D709="町",LEFT(L709,FIND("町",L709)),IF(D709="村",LEFT(L709,FIND("村",L709)),"エラー"))))</f>
        <v>国分寺市</v>
      </c>
      <c r="D709" s="8" t="str">
        <f>IF(AND(E709&lt;F709,E709&lt;G709,E709&lt;H709),"区",IF(AND(F709&lt;G709,F709&lt;H709),"市",IF(G709&lt;H709,"町","村")))</f>
        <v>市</v>
      </c>
      <c r="E709" s="8">
        <f>IF(COUNTIF($L709,"*区*"),FIND("区",$L709,2),100)</f>
        <v>100</v>
      </c>
      <c r="F709" s="8">
        <f>IF(COUNTIF($L709,"*市*"),FIND("市",$L709,2),100)</f>
        <v>4</v>
      </c>
      <c r="G709" s="8">
        <f>IF(COUNTIF($L709,"*町田市*"),100,IF(COUNTIF(L709,"*町*"),FIND("町",$L709),100))</f>
        <v>6</v>
      </c>
      <c r="H709" s="8">
        <f>IF(COUNTIF($L709,"*東村山*"),100,IF(COUNTIF(L709,"*武蔵村山*"),100,IF(COUNTIF(L709,"*羽村市*"),100,IF(COUNTIF(L709,"*村*"),FIND("村",$L709,2),100))))</f>
        <v>100</v>
      </c>
      <c r="I709" s="37" t="s">
        <v>3091</v>
      </c>
      <c r="J709" s="37" t="s">
        <v>3158</v>
      </c>
      <c r="K709" s="37" t="s">
        <v>498</v>
      </c>
      <c r="L709" s="37" t="s">
        <v>3159</v>
      </c>
      <c r="M709" s="37" t="s">
        <v>3160</v>
      </c>
      <c r="N709" s="37" t="s">
        <v>3161</v>
      </c>
      <c r="O709" s="34">
        <v>47391</v>
      </c>
    </row>
    <row r="710" spans="1:15" x14ac:dyDescent="0.15">
      <c r="A710" s="3">
        <f t="shared" si="11"/>
        <v>709</v>
      </c>
      <c r="B710" s="7">
        <f>VLOOKUP(C710,区市町村番号!$B$3:$C$64,2,FALSE)</f>
        <v>37</v>
      </c>
      <c r="C710" s="8" t="str">
        <f>IF(D710="区",LEFT(L710,FIND("区",L710)),IF(D710="市",LEFT(L710,FIND("市",L710)),IF(D710="町",LEFT(L710,FIND("町",L710)),IF(D710="村",LEFT(L710,FIND("村",L710)),"エラー"))))</f>
        <v>国分寺市</v>
      </c>
      <c r="D710" s="8" t="str">
        <f>IF(AND(E710&lt;F710,E710&lt;G710,E710&lt;H710),"区",IF(AND(F710&lt;G710,F710&lt;H710),"市",IF(G710&lt;H710,"町","村")))</f>
        <v>市</v>
      </c>
      <c r="E710" s="8">
        <f>IF(COUNTIF($L710,"*区*"),FIND("区",$L710,2),100)</f>
        <v>100</v>
      </c>
      <c r="F710" s="8">
        <f>IF(COUNTIF($L710,"*市*"),FIND("市",$L710,2),100)</f>
        <v>4</v>
      </c>
      <c r="G710" s="8">
        <f>IF(COUNTIF($L710,"*町田市*"),100,IF(COUNTIF(L710,"*町*"),FIND("町",$L710),100))</f>
        <v>6</v>
      </c>
      <c r="H710" s="8">
        <f>IF(COUNTIF($L710,"*東村山*"),100,IF(COUNTIF(L710,"*武蔵村山*"),100,IF(COUNTIF(L710,"*羽村市*"),100,IF(COUNTIF(L710,"*村*"),FIND("村",$L710,2),100))))</f>
        <v>100</v>
      </c>
      <c r="I710" s="37" t="s">
        <v>1040</v>
      </c>
      <c r="J710" s="37" t="s">
        <v>1573</v>
      </c>
      <c r="K710" s="37" t="s">
        <v>500</v>
      </c>
      <c r="L710" s="37" t="s">
        <v>3346</v>
      </c>
      <c r="M710" s="37" t="s">
        <v>2322</v>
      </c>
      <c r="N710" s="37" t="s">
        <v>17</v>
      </c>
      <c r="O710" s="34">
        <v>47756</v>
      </c>
    </row>
    <row r="711" spans="1:15" x14ac:dyDescent="0.15">
      <c r="A711" s="3">
        <f t="shared" si="11"/>
        <v>710</v>
      </c>
      <c r="B711" s="7">
        <f>VLOOKUP(C711,区市町村番号!$B$3:$C$64,2,FALSE)</f>
        <v>37</v>
      </c>
      <c r="C711" s="8" t="str">
        <f>IF(D711="区",LEFT(L711,FIND("区",L711)),IF(D711="市",LEFT(L711,FIND("市",L711)),IF(D711="町",LEFT(L711,FIND("町",L711)),IF(D711="村",LEFT(L711,FIND("村",L711)),"エラー"))))</f>
        <v>国分寺市</v>
      </c>
      <c r="D711" s="8" t="str">
        <f>IF(AND(E711&lt;F711,E711&lt;G711,E711&lt;H711),"区",IF(AND(F711&lt;G711,F711&lt;H711),"市",IF(G711&lt;H711,"町","村")))</f>
        <v>市</v>
      </c>
      <c r="E711" s="8">
        <f>IF(COUNTIF($L711,"*区*"),FIND("区",$L711,2),100)</f>
        <v>100</v>
      </c>
      <c r="F711" s="8">
        <f>IF(COUNTIF($L711,"*市*"),FIND("市",$L711,2),100)</f>
        <v>4</v>
      </c>
      <c r="G711" s="8">
        <f>IF(COUNTIF($L711,"*町田市*"),100,IF(COUNTIF(L711,"*町*"),FIND("町",$L711),100))</f>
        <v>6</v>
      </c>
      <c r="H711" s="8">
        <f>IF(COUNTIF($L711,"*東村山*"),100,IF(COUNTIF(L711,"*武蔵村山*"),100,IF(COUNTIF(L711,"*羽村市*"),100,IF(COUNTIF(L711,"*村*"),FIND("村",$L711,2),100))))</f>
        <v>100</v>
      </c>
      <c r="I711" s="37" t="s">
        <v>1324</v>
      </c>
      <c r="J711" s="37" t="s">
        <v>1748</v>
      </c>
      <c r="K711" s="37" t="s">
        <v>1858</v>
      </c>
      <c r="L711" s="37" t="s">
        <v>2139</v>
      </c>
      <c r="M711" s="37" t="s">
        <v>2500</v>
      </c>
      <c r="N711" s="37" t="s">
        <v>3</v>
      </c>
      <c r="O711" s="34">
        <v>47118</v>
      </c>
    </row>
    <row r="712" spans="1:15" x14ac:dyDescent="0.15">
      <c r="A712" s="3">
        <f t="shared" si="11"/>
        <v>711</v>
      </c>
      <c r="B712" s="7">
        <f>VLOOKUP(C712,区市町村番号!$B$3:$C$64,2,FALSE)</f>
        <v>37</v>
      </c>
      <c r="C712" s="8" t="str">
        <f>IF(D712="区",LEFT(L712,FIND("区",L712)),IF(D712="市",LEFT(L712,FIND("市",L712)),IF(D712="町",LEFT(L712,FIND("町",L712)),IF(D712="村",LEFT(L712,FIND("村",L712)),"エラー"))))</f>
        <v>国分寺市</v>
      </c>
      <c r="D712" s="8" t="str">
        <f>IF(AND(E712&lt;F712,E712&lt;G712,E712&lt;H712),"区",IF(AND(F712&lt;G712,F712&lt;H712),"市",IF(G712&lt;H712,"町","村")))</f>
        <v>市</v>
      </c>
      <c r="E712" s="8">
        <f>IF(COUNTIF($L712,"*区*"),FIND("区",$L712,2),100)</f>
        <v>100</v>
      </c>
      <c r="F712" s="8">
        <f>IF(COUNTIF($L712,"*市*"),FIND("市",$L712,2),100)</f>
        <v>4</v>
      </c>
      <c r="G712" s="8">
        <f>IF(COUNTIF($L712,"*町田市*"),100,IF(COUNTIF(L712,"*町*"),FIND("町",$L712),100))</f>
        <v>100</v>
      </c>
      <c r="H712" s="8">
        <f>IF(COUNTIF($L712,"*東村山*"),100,IF(COUNTIF(L712,"*武蔵村山*"),100,IF(COUNTIF(L712,"*羽村市*"),100,IF(COUNTIF(L712,"*村*"),FIND("村",$L712,2),100))))</f>
        <v>100</v>
      </c>
      <c r="I712" s="37" t="s">
        <v>1172</v>
      </c>
      <c r="J712" s="37" t="s">
        <v>1662</v>
      </c>
      <c r="K712" s="37" t="s">
        <v>1847</v>
      </c>
      <c r="L712" s="37" t="s">
        <v>2049</v>
      </c>
      <c r="M712" s="37" t="s">
        <v>2418</v>
      </c>
      <c r="N712" s="37" t="s">
        <v>2</v>
      </c>
      <c r="O712" s="34">
        <v>45900</v>
      </c>
    </row>
    <row r="713" spans="1:15" x14ac:dyDescent="0.15">
      <c r="A713" s="3">
        <f t="shared" si="11"/>
        <v>712</v>
      </c>
      <c r="B713" s="7">
        <f>VLOOKUP(C713,区市町村番号!$B$3:$C$64,2,FALSE)</f>
        <v>37</v>
      </c>
      <c r="C713" s="8" t="str">
        <f>IF(D713="区",LEFT(L713,FIND("区",L713)),IF(D713="市",LEFT(L713,FIND("市",L713)),IF(D713="町",LEFT(L713,FIND("町",L713)),IF(D713="村",LEFT(L713,FIND("村",L713)),"エラー"))))</f>
        <v>国分寺市</v>
      </c>
      <c r="D713" s="8" t="str">
        <f>IF(AND(E713&lt;F713,E713&lt;G713,E713&lt;H713),"区",IF(AND(F713&lt;G713,F713&lt;H713),"市",IF(G713&lt;H713,"町","村")))</f>
        <v>市</v>
      </c>
      <c r="E713" s="8">
        <f>IF(COUNTIF($L713,"*区*"),FIND("区",$L713,2),100)</f>
        <v>100</v>
      </c>
      <c r="F713" s="8">
        <f>IF(COUNTIF($L713,"*市*"),FIND("市",$L713,2),100)</f>
        <v>4</v>
      </c>
      <c r="G713" s="8">
        <f>IF(COUNTIF($L713,"*町田市*"),100,IF(COUNTIF(L713,"*町*"),FIND("町",$L713),100))</f>
        <v>100</v>
      </c>
      <c r="H713" s="8">
        <f>IF(COUNTIF($L713,"*東村山*"),100,IF(COUNTIF(L713,"*武蔵村山*"),100,IF(COUNTIF(L713,"*羽村市*"),100,IF(COUNTIF(L713,"*村*"),FIND("村",$L713,2),100))))</f>
        <v>100</v>
      </c>
      <c r="I713" s="37" t="s">
        <v>1404</v>
      </c>
      <c r="J713" s="37" t="s">
        <v>1789</v>
      </c>
      <c r="K713" s="37" t="s">
        <v>391</v>
      </c>
      <c r="L713" s="37" t="s">
        <v>2181</v>
      </c>
      <c r="M713" s="37" t="s">
        <v>2539</v>
      </c>
      <c r="N713" s="37" t="s">
        <v>3</v>
      </c>
      <c r="O713" s="34">
        <v>46203</v>
      </c>
    </row>
    <row r="714" spans="1:15" x14ac:dyDescent="0.15">
      <c r="A714" s="3">
        <f t="shared" si="11"/>
        <v>713</v>
      </c>
      <c r="B714" s="7">
        <f>VLOOKUP(C714,区市町村番号!$B$3:$C$64,2,FALSE)</f>
        <v>38</v>
      </c>
      <c r="C714" s="8" t="str">
        <f>IF(D714="区",LEFT(L714,FIND("区",L714)),IF(D714="市",LEFT(L714,FIND("市",L714)),IF(D714="町",LEFT(L714,FIND("町",L714)),IF(D714="村",LEFT(L714,FIND("村",L714)),"エラー"))))</f>
        <v>国立市</v>
      </c>
      <c r="D714" s="8" t="str">
        <f>IF(AND(E714&lt;F714,E714&lt;G714,E714&lt;H714),"区",IF(AND(F714&lt;G714,F714&lt;H714),"市",IF(G714&lt;H714,"町","村")))</f>
        <v>市</v>
      </c>
      <c r="E714" s="8">
        <f>IF(COUNTIF($L714,"*区*"),FIND("区",$L714,2),100)</f>
        <v>100</v>
      </c>
      <c r="F714" s="8">
        <f>IF(COUNTIF($L714,"*市*"),FIND("市",$L714,2),100)</f>
        <v>3</v>
      </c>
      <c r="G714" s="8">
        <f>IF(COUNTIF($L714,"*町田市*"),100,IF(COUNTIF(L714,"*町*"),FIND("町",$L714),100))</f>
        <v>100</v>
      </c>
      <c r="H714" s="8">
        <f>IF(COUNTIF($L714,"*東村山*"),100,IF(COUNTIF(L714,"*武蔵村山*"),100,IF(COUNTIF(L714,"*羽村市*"),100,IF(COUNTIF(L714,"*村*"),FIND("村",$L714,2),100))))</f>
        <v>100</v>
      </c>
      <c r="I714" s="37" t="s">
        <v>1191</v>
      </c>
      <c r="J714" s="37" t="s">
        <v>749</v>
      </c>
      <c r="K714" s="37" t="s">
        <v>682</v>
      </c>
      <c r="L714" s="37" t="s">
        <v>755</v>
      </c>
      <c r="M714" s="37" t="s">
        <v>759</v>
      </c>
      <c r="N714" s="37" t="s">
        <v>3</v>
      </c>
      <c r="O714" s="34">
        <v>47756</v>
      </c>
    </row>
    <row r="715" spans="1:15" x14ac:dyDescent="0.15">
      <c r="A715" s="3">
        <f t="shared" si="11"/>
        <v>714</v>
      </c>
      <c r="B715" s="7">
        <f>VLOOKUP(C715,区市町村番号!$B$3:$C$64,2,FALSE)</f>
        <v>38</v>
      </c>
      <c r="C715" s="8" t="str">
        <f>IF(D715="区",LEFT(L715,FIND("区",L715)),IF(D715="市",LEFT(L715,FIND("市",L715)),IF(D715="町",LEFT(L715,FIND("町",L715)),IF(D715="村",LEFT(L715,FIND("村",L715)),"エラー"))))</f>
        <v>国立市</v>
      </c>
      <c r="D715" s="8" t="str">
        <f>IF(AND(E715&lt;F715,E715&lt;G715,E715&lt;H715),"区",IF(AND(F715&lt;G715,F715&lt;H715),"市",IF(G715&lt;H715,"町","村")))</f>
        <v>市</v>
      </c>
      <c r="E715" s="8">
        <f>IF(COUNTIF($L715,"*区*"),FIND("区",$L715,2),100)</f>
        <v>100</v>
      </c>
      <c r="F715" s="8">
        <f>IF(COUNTIF($L715,"*市*"),FIND("市",$L715,2),100)</f>
        <v>3</v>
      </c>
      <c r="G715" s="8">
        <f>IF(COUNTIF($L715,"*町田市*"),100,IF(COUNTIF(L715,"*町*"),FIND("町",$L715),100))</f>
        <v>100</v>
      </c>
      <c r="H715" s="8">
        <f>IF(COUNTIF($L715,"*東村山*"),100,IF(COUNTIF(L715,"*武蔵村山*"),100,IF(COUNTIF(L715,"*羽村市*"),100,IF(COUNTIF(L715,"*村*"),FIND("村",$L715,2),100))))</f>
        <v>100</v>
      </c>
      <c r="I715" s="37" t="s">
        <v>915</v>
      </c>
      <c r="J715" s="37" t="s">
        <v>3316</v>
      </c>
      <c r="K715" s="37" t="s">
        <v>531</v>
      </c>
      <c r="L715" s="37" t="s">
        <v>3317</v>
      </c>
      <c r="M715" s="37" t="s">
        <v>2246</v>
      </c>
      <c r="N715" s="37" t="s">
        <v>3</v>
      </c>
      <c r="O715" s="34">
        <v>47542</v>
      </c>
    </row>
    <row r="716" spans="1:15" x14ac:dyDescent="0.15">
      <c r="A716" s="3">
        <f t="shared" si="11"/>
        <v>715</v>
      </c>
      <c r="B716" s="7">
        <f>VLOOKUP(C716,区市町村番号!$B$3:$C$64,2,FALSE)</f>
        <v>38</v>
      </c>
      <c r="C716" s="8" t="str">
        <f>IF(D716="区",LEFT(L716,FIND("区",L716)),IF(D716="市",LEFT(L716,FIND("市",L716)),IF(D716="町",LEFT(L716,FIND("町",L716)),IF(D716="村",LEFT(L716,FIND("村",L716)),"エラー"))))</f>
        <v>国立市</v>
      </c>
      <c r="D716" s="8" t="str">
        <f>IF(AND(E716&lt;F716,E716&lt;G716,E716&lt;H716),"区",IF(AND(F716&lt;G716,F716&lt;H716),"市",IF(G716&lt;H716,"町","村")))</f>
        <v>市</v>
      </c>
      <c r="E716" s="8">
        <f>IF(COUNTIF($L716,"*区*"),FIND("区",$L716,2),100)</f>
        <v>100</v>
      </c>
      <c r="F716" s="8">
        <f>IF(COUNTIF($L716,"*市*"),FIND("市",$L716,2),100)</f>
        <v>3</v>
      </c>
      <c r="G716" s="8">
        <f>IF(COUNTIF($L716,"*町田市*"),100,IF(COUNTIF(L716,"*町*"),FIND("町",$L716),100))</f>
        <v>100</v>
      </c>
      <c r="H716" s="8">
        <f>IF(COUNTIF($L716,"*東村山*"),100,IF(COUNTIF(L716,"*武蔵村山*"),100,IF(COUNTIF(L716,"*羽村市*"),100,IF(COUNTIF(L716,"*村*"),FIND("村",$L716,2),100))))</f>
        <v>100</v>
      </c>
      <c r="I716" s="37" t="s">
        <v>1213</v>
      </c>
      <c r="J716" s="37" t="s">
        <v>1692</v>
      </c>
      <c r="K716" s="37" t="s">
        <v>1848</v>
      </c>
      <c r="L716" s="37" t="s">
        <v>2078</v>
      </c>
      <c r="M716" s="37" t="s">
        <v>2446</v>
      </c>
      <c r="N716" s="37" t="s">
        <v>13</v>
      </c>
      <c r="O716" s="34">
        <v>46022</v>
      </c>
    </row>
    <row r="717" spans="1:15" x14ac:dyDescent="0.15">
      <c r="A717" s="3">
        <f t="shared" si="11"/>
        <v>716</v>
      </c>
      <c r="B717" s="7">
        <f>VLOOKUP(C717,区市町村番号!$B$3:$C$64,2,FALSE)</f>
        <v>38</v>
      </c>
      <c r="C717" s="8" t="str">
        <f>IF(D717="区",LEFT(L717,FIND("区",L717)),IF(D717="市",LEFT(L717,FIND("市",L717)),IF(D717="町",LEFT(L717,FIND("町",L717)),IF(D717="村",LEFT(L717,FIND("村",L717)),"エラー"))))</f>
        <v>国立市</v>
      </c>
      <c r="D717" s="8" t="str">
        <f>IF(AND(E717&lt;F717,E717&lt;G717,E717&lt;H717),"区",IF(AND(F717&lt;G717,F717&lt;H717),"市",IF(G717&lt;H717,"町","村")))</f>
        <v>市</v>
      </c>
      <c r="E717" s="8">
        <f>IF(COUNTIF($L717,"*区*"),FIND("区",$L717,2),100)</f>
        <v>100</v>
      </c>
      <c r="F717" s="8">
        <f>IF(COUNTIF($L717,"*市*"),FIND("市",$L717,2),100)</f>
        <v>3</v>
      </c>
      <c r="G717" s="8">
        <f>IF(COUNTIF($L717,"*町田市*"),100,IF(COUNTIF(L717,"*町*"),FIND("町",$L717),100))</f>
        <v>100</v>
      </c>
      <c r="H717" s="8">
        <f>IF(COUNTIF($L717,"*東村山*"),100,IF(COUNTIF(L717,"*武蔵村山*"),100,IF(COUNTIF(L717,"*羽村市*"),100,IF(COUNTIF(L717,"*村*"),FIND("村",$L717,2),100))))</f>
        <v>100</v>
      </c>
      <c r="I717" s="37" t="s">
        <v>990</v>
      </c>
      <c r="J717" s="37" t="s">
        <v>1545</v>
      </c>
      <c r="K717" s="37" t="s">
        <v>568</v>
      </c>
      <c r="L717" s="37" t="s">
        <v>1939</v>
      </c>
      <c r="M717" s="37" t="s">
        <v>2295</v>
      </c>
      <c r="N717" s="37" t="s">
        <v>2</v>
      </c>
      <c r="O717" s="34">
        <v>45930</v>
      </c>
    </row>
    <row r="718" spans="1:15" x14ac:dyDescent="0.15">
      <c r="A718" s="3">
        <f t="shared" si="11"/>
        <v>717</v>
      </c>
      <c r="B718" s="7">
        <f>VLOOKUP(C718,区市町村番号!$B$3:$C$64,2,FALSE)</f>
        <v>38</v>
      </c>
      <c r="C718" s="8" t="str">
        <f>IF(D718="区",LEFT(L718,FIND("区",L718)),IF(D718="市",LEFT(L718,FIND("市",L718)),IF(D718="町",LEFT(L718,FIND("町",L718)),IF(D718="村",LEFT(L718,FIND("村",L718)),"エラー"))))</f>
        <v>国立市</v>
      </c>
      <c r="D718" s="8" t="str">
        <f>IF(AND(E718&lt;F718,E718&lt;G718,E718&lt;H718),"区",IF(AND(F718&lt;G718,F718&lt;H718),"市",IF(G718&lt;H718,"町","村")))</f>
        <v>市</v>
      </c>
      <c r="E718" s="8">
        <f>IF(COUNTIF($L718,"*区*"),FIND("区",$L718,2),100)</f>
        <v>100</v>
      </c>
      <c r="F718" s="8">
        <f>IF(COUNTIF($L718,"*市*"),FIND("市",$L718,2),100)</f>
        <v>3</v>
      </c>
      <c r="G718" s="8">
        <f>IF(COUNTIF($L718,"*町田市*"),100,IF(COUNTIF(L718,"*町*"),FIND("町",$L718),100))</f>
        <v>100</v>
      </c>
      <c r="H718" s="8">
        <f>IF(COUNTIF($L718,"*東村山*"),100,IF(COUNTIF(L718,"*武蔵村山*"),100,IF(COUNTIF(L718,"*羽村市*"),100,IF(COUNTIF(L718,"*村*"),FIND("村",$L718,2),100))))</f>
        <v>100</v>
      </c>
      <c r="I718" s="37" t="s">
        <v>1279</v>
      </c>
      <c r="J718" s="37" t="s">
        <v>771</v>
      </c>
      <c r="K718" s="37" t="s">
        <v>531</v>
      </c>
      <c r="L718" s="37" t="s">
        <v>2114</v>
      </c>
      <c r="M718" s="37" t="s">
        <v>772</v>
      </c>
      <c r="N718" s="37" t="s">
        <v>3</v>
      </c>
      <c r="O718" s="34">
        <v>46477</v>
      </c>
    </row>
    <row r="719" spans="1:15" ht="27" x14ac:dyDescent="0.15">
      <c r="A719" s="3">
        <f t="shared" si="11"/>
        <v>718</v>
      </c>
      <c r="B719" s="7">
        <f>VLOOKUP(C719,区市町村番号!$B$3:$C$64,2,FALSE)</f>
        <v>38</v>
      </c>
      <c r="C719" s="8" t="str">
        <f>IF(D719="区",LEFT(L719,FIND("区",L719)),IF(D719="市",LEFT(L719,FIND("市",L719)),IF(D719="町",LEFT(L719,FIND("町",L719)),IF(D719="村",LEFT(L719,FIND("村",L719)),"エラー"))))</f>
        <v>国立市</v>
      </c>
      <c r="D719" s="8" t="str">
        <f>IF(AND(E719&lt;F719,E719&lt;G719,E719&lt;H719),"区",IF(AND(F719&lt;G719,F719&lt;H719),"市",IF(G719&lt;H719,"町","村")))</f>
        <v>市</v>
      </c>
      <c r="E719" s="8">
        <f>IF(COUNTIF($L719,"*区*"),FIND("区",$L719,2),100)</f>
        <v>100</v>
      </c>
      <c r="F719" s="8">
        <f>IF(COUNTIF($L719,"*市*"),FIND("市",$L719,2),100)</f>
        <v>3</v>
      </c>
      <c r="G719" s="8">
        <f>IF(COUNTIF($L719,"*町田市*"),100,IF(COUNTIF(L719,"*町*"),FIND("町",$L719),100))</f>
        <v>100</v>
      </c>
      <c r="H719" s="8">
        <f>IF(COUNTIF($L719,"*東村山*"),100,IF(COUNTIF(L719,"*武蔵村山*"),100,IF(COUNTIF(L719,"*羽村市*"),100,IF(COUNTIF(L719,"*村*"),FIND("村",$L719,2),100))))</f>
        <v>100</v>
      </c>
      <c r="I719" s="37" t="s">
        <v>889</v>
      </c>
      <c r="J719" s="37" t="s">
        <v>1484</v>
      </c>
      <c r="K719" s="37" t="s">
        <v>663</v>
      </c>
      <c r="L719" s="37" t="s">
        <v>1877</v>
      </c>
      <c r="M719" s="37" t="s">
        <v>2227</v>
      </c>
      <c r="N719" s="37" t="s">
        <v>2568</v>
      </c>
      <c r="O719" s="34">
        <v>45869</v>
      </c>
    </row>
    <row r="720" spans="1:15" x14ac:dyDescent="0.15">
      <c r="A720" s="3">
        <f t="shared" si="11"/>
        <v>719</v>
      </c>
      <c r="B720" s="7">
        <f>VLOOKUP(C720,区市町村番号!$B$3:$C$64,2,FALSE)</f>
        <v>39</v>
      </c>
      <c r="C720" s="8" t="str">
        <f>IF(D720="区",LEFT(L720,FIND("区",L720)),IF(D720="市",LEFT(L720,FIND("市",L720)),IF(D720="町",LEFT(L720,FIND("町",L720)),IF(D720="村",LEFT(L720,FIND("村",L720)),"エラー"))))</f>
        <v>福生市</v>
      </c>
      <c r="D720" s="8" t="str">
        <f>IF(AND(E720&lt;F720,E720&lt;G720,E720&lt;H720),"区",IF(AND(F720&lt;G720,F720&lt;H720),"市",IF(G720&lt;H720,"町","村")))</f>
        <v>市</v>
      </c>
      <c r="E720" s="8">
        <f>IF(COUNTIF($L720,"*区*"),FIND("区",$L720,2),100)</f>
        <v>100</v>
      </c>
      <c r="F720" s="8">
        <f>IF(COUNTIF($L720,"*市*"),FIND("市",$L720,2),100)</f>
        <v>3</v>
      </c>
      <c r="G720" s="8">
        <f>IF(COUNTIF($L720,"*町田市*"),100,IF(COUNTIF(L720,"*町*"),FIND("町",$L720),100))</f>
        <v>5</v>
      </c>
      <c r="H720" s="8">
        <f>IF(COUNTIF($L720,"*東村山*"),100,IF(COUNTIF(L720,"*武蔵村山*"),100,IF(COUNTIF(L720,"*羽村市*"),100,IF(COUNTIF(L720,"*村*"),FIND("村",$L720,2),100))))</f>
        <v>100</v>
      </c>
      <c r="I720" s="37" t="s">
        <v>3266</v>
      </c>
      <c r="J720" s="37" t="s">
        <v>3467</v>
      </c>
      <c r="K720" s="37" t="s">
        <v>3468</v>
      </c>
      <c r="L720" s="37" t="s">
        <v>3469</v>
      </c>
      <c r="M720" s="37" t="s">
        <v>3470</v>
      </c>
      <c r="N720" s="37" t="s">
        <v>3</v>
      </c>
      <c r="O720" s="34">
        <v>47483</v>
      </c>
    </row>
    <row r="721" spans="1:15" ht="27" x14ac:dyDescent="0.15">
      <c r="A721" s="3">
        <f t="shared" si="11"/>
        <v>720</v>
      </c>
      <c r="B721" s="7">
        <f>VLOOKUP(C721,区市町村番号!$B$3:$C$64,2,FALSE)</f>
        <v>39</v>
      </c>
      <c r="C721" s="8" t="str">
        <f>IF(D721="区",LEFT(L721,FIND("区",L721)),IF(D721="市",LEFT(L721,FIND("市",L721)),IF(D721="町",LEFT(L721,FIND("町",L721)),IF(D721="村",LEFT(L721,FIND("村",L721)),"エラー"))))</f>
        <v>福生市</v>
      </c>
      <c r="D721" s="8" t="str">
        <f>IF(AND(E721&lt;F721,E721&lt;G721,E721&lt;H721),"区",IF(AND(F721&lt;G721,F721&lt;H721),"市",IF(G721&lt;H721,"町","村")))</f>
        <v>市</v>
      </c>
      <c r="E721" s="8">
        <f>IF(COUNTIF($L721,"*区*"),FIND("区",$L721,2),100)</f>
        <v>100</v>
      </c>
      <c r="F721" s="8">
        <f>IF(COUNTIF($L721,"*市*"),FIND("市",$L721,2),100)</f>
        <v>3</v>
      </c>
      <c r="G721" s="8">
        <f>IF(COUNTIF($L721,"*町田市*"),100,IF(COUNTIF(L721,"*町*"),FIND("町",$L721),100))</f>
        <v>100</v>
      </c>
      <c r="H721" s="8">
        <f>IF(COUNTIF($L721,"*東村山*"),100,IF(COUNTIF(L721,"*武蔵村山*"),100,IF(COUNTIF(L721,"*羽村市*"),100,IF(COUNTIF(L721,"*村*"),FIND("村",$L721,2),100))))</f>
        <v>100</v>
      </c>
      <c r="I721" s="37" t="s">
        <v>1402</v>
      </c>
      <c r="J721" s="37" t="s">
        <v>1788</v>
      </c>
      <c r="K721" s="37" t="s">
        <v>494</v>
      </c>
      <c r="L721" s="37" t="s">
        <v>2180</v>
      </c>
      <c r="M721" s="37" t="s">
        <v>2538</v>
      </c>
      <c r="N721" s="37" t="s">
        <v>363</v>
      </c>
      <c r="O721" s="34">
        <v>46173</v>
      </c>
    </row>
    <row r="722" spans="1:15" x14ac:dyDescent="0.15">
      <c r="A722" s="3">
        <f t="shared" si="11"/>
        <v>721</v>
      </c>
      <c r="B722" s="7">
        <f>VLOOKUP(C722,区市町村番号!$B$3:$C$64,2,FALSE)</f>
        <v>39</v>
      </c>
      <c r="C722" s="8" t="str">
        <f>IF(D722="区",LEFT(L722,FIND("区",L722)),IF(D722="市",LEFT(L722,FIND("市",L722)),IF(D722="町",LEFT(L722,FIND("町",L722)),IF(D722="村",LEFT(L722,FIND("村",L722)),"エラー"))))</f>
        <v>福生市</v>
      </c>
      <c r="D722" s="8" t="str">
        <f>IF(AND(E722&lt;F722,E722&lt;G722,E722&lt;H722),"区",IF(AND(F722&lt;G722,F722&lt;H722),"市",IF(G722&lt;H722,"町","村")))</f>
        <v>市</v>
      </c>
      <c r="E722" s="8">
        <f>IF(COUNTIF($L722,"*区*"),FIND("区",$L722,2),100)</f>
        <v>100</v>
      </c>
      <c r="F722" s="8">
        <f>IF(COUNTIF($L722,"*市*"),FIND("市",$L722,2),100)</f>
        <v>3</v>
      </c>
      <c r="G722" s="8">
        <f>IF(COUNTIF($L722,"*町田市*"),100,IF(COUNTIF(L722,"*町*"),FIND("町",$L722),100))</f>
        <v>100</v>
      </c>
      <c r="H722" s="8">
        <f>IF(COUNTIF($L722,"*東村山*"),100,IF(COUNTIF(L722,"*武蔵村山*"),100,IF(COUNTIF(L722,"*羽村市*"),100,IF(COUNTIF(L722,"*村*"),FIND("村",$L722,2),100))))</f>
        <v>100</v>
      </c>
      <c r="I722" s="37" t="s">
        <v>918</v>
      </c>
      <c r="J722" s="37" t="s">
        <v>1504</v>
      </c>
      <c r="K722" s="37" t="s">
        <v>1827</v>
      </c>
      <c r="L722" s="37" t="s">
        <v>3318</v>
      </c>
      <c r="M722" s="37" t="s">
        <v>2248</v>
      </c>
      <c r="N722" s="37" t="s">
        <v>3319</v>
      </c>
      <c r="O722" s="34">
        <v>47542</v>
      </c>
    </row>
    <row r="723" spans="1:15" x14ac:dyDescent="0.15">
      <c r="A723" s="3">
        <f t="shared" si="11"/>
        <v>722</v>
      </c>
      <c r="B723" s="7">
        <f>VLOOKUP(C723,区市町村番号!$B$3:$C$64,2,FALSE)</f>
        <v>39</v>
      </c>
      <c r="C723" s="8" t="str">
        <f>IF(D723="区",LEFT(L723,FIND("区",L723)),IF(D723="市",LEFT(L723,FIND("市",L723)),IF(D723="町",LEFT(L723,FIND("町",L723)),IF(D723="村",LEFT(L723,FIND("村",L723)),"エラー"))))</f>
        <v>福生市</v>
      </c>
      <c r="D723" s="8" t="str">
        <f>IF(AND(E723&lt;F723,E723&lt;G723,E723&lt;H723),"区",IF(AND(F723&lt;G723,F723&lt;H723),"市",IF(G723&lt;H723,"町","村")))</f>
        <v>市</v>
      </c>
      <c r="E723" s="8">
        <f>IF(COUNTIF($L723,"*区*"),FIND("区",$L723,2),100)</f>
        <v>100</v>
      </c>
      <c r="F723" s="8">
        <f>IF(COUNTIF($L723,"*市*"),FIND("市",$L723,2),100)</f>
        <v>3</v>
      </c>
      <c r="G723" s="8">
        <f>IF(COUNTIF($L723,"*町田市*"),100,IF(COUNTIF(L723,"*町*"),FIND("町",$L723),100))</f>
        <v>100</v>
      </c>
      <c r="H723" s="8">
        <f>IF(COUNTIF($L723,"*東村山*"),100,IF(COUNTIF(L723,"*武蔵村山*"),100,IF(COUNTIF(L723,"*羽村市*"),100,IF(COUNTIF(L723,"*村*"),FIND("村",$L723,2),100))))</f>
        <v>100</v>
      </c>
      <c r="I723" s="37" t="s">
        <v>917</v>
      </c>
      <c r="J723" s="37" t="s">
        <v>1504</v>
      </c>
      <c r="K723" s="37" t="s">
        <v>1827</v>
      </c>
      <c r="L723" s="37" t="s">
        <v>3318</v>
      </c>
      <c r="M723" s="37" t="s">
        <v>2248</v>
      </c>
      <c r="N723" s="37" t="s">
        <v>3</v>
      </c>
      <c r="O723" s="34">
        <v>47542</v>
      </c>
    </row>
    <row r="724" spans="1:15" x14ac:dyDescent="0.15">
      <c r="A724" s="3">
        <f t="shared" si="11"/>
        <v>723</v>
      </c>
      <c r="B724" s="7">
        <f>VLOOKUP(C724,区市町村番号!$B$3:$C$64,2,FALSE)</f>
        <v>39</v>
      </c>
      <c r="C724" s="8" t="str">
        <f>IF(D724="区",LEFT(L724,FIND("区",L724)),IF(D724="市",LEFT(L724,FIND("市",L724)),IF(D724="町",LEFT(L724,FIND("町",L724)),IF(D724="村",LEFT(L724,FIND("村",L724)),"エラー"))))</f>
        <v>福生市</v>
      </c>
      <c r="D724" s="8" t="str">
        <f>IF(AND(E724&lt;F724,E724&lt;G724,E724&lt;H724),"区",IF(AND(F724&lt;G724,F724&lt;H724),"市",IF(G724&lt;H724,"町","村")))</f>
        <v>市</v>
      </c>
      <c r="E724" s="8">
        <f>IF(COUNTIF($L724,"*区*"),FIND("区",$L724,2),100)</f>
        <v>100</v>
      </c>
      <c r="F724" s="8">
        <f>IF(COUNTIF($L724,"*市*"),FIND("市",$L724,2),100)</f>
        <v>3</v>
      </c>
      <c r="G724" s="8">
        <f>IF(COUNTIF($L724,"*町田市*"),100,IF(COUNTIF(L724,"*町*"),FIND("町",$L724),100))</f>
        <v>100</v>
      </c>
      <c r="H724" s="8">
        <f>IF(COUNTIF($L724,"*東村山*"),100,IF(COUNTIF(L724,"*武蔵村山*"),100,IF(COUNTIF(L724,"*羽村市*"),100,IF(COUNTIF(L724,"*村*"),FIND("村",$L724,2),100))))</f>
        <v>100</v>
      </c>
      <c r="I724" s="37" t="s">
        <v>916</v>
      </c>
      <c r="J724" s="37" t="s">
        <v>1503</v>
      </c>
      <c r="K724" s="37" t="s">
        <v>436</v>
      </c>
      <c r="L724" s="37" t="s">
        <v>1895</v>
      </c>
      <c r="M724" s="37" t="s">
        <v>2247</v>
      </c>
      <c r="N724" s="37" t="s">
        <v>3</v>
      </c>
      <c r="O724" s="34">
        <v>45900</v>
      </c>
    </row>
    <row r="725" spans="1:15" x14ac:dyDescent="0.15">
      <c r="A725" s="3">
        <f t="shared" si="11"/>
        <v>724</v>
      </c>
      <c r="B725" s="7">
        <f>VLOOKUP(C725,区市町村番号!$B$3:$C$64,2,FALSE)</f>
        <v>40</v>
      </c>
      <c r="C725" s="8" t="str">
        <f>IF(D725="区",LEFT(L725,FIND("区",L725)),IF(D725="市",LEFT(L725,FIND("市",L725)),IF(D725="町",LEFT(L725,FIND("町",L725)),IF(D725="村",LEFT(L725,FIND("村",L725)),"エラー"))))</f>
        <v>狛江市</v>
      </c>
      <c r="D725" s="8" t="str">
        <f>IF(AND(E725&lt;F725,E725&lt;G725,E725&lt;H725),"区",IF(AND(F725&lt;G725,F725&lt;H725),"市",IF(G725&lt;H725,"町","村")))</f>
        <v>市</v>
      </c>
      <c r="E725" s="8">
        <f>IF(COUNTIF($L725,"*区*"),FIND("区",$L725,2),100)</f>
        <v>100</v>
      </c>
      <c r="F725" s="8">
        <f>IF(COUNTIF($L725,"*市*"),FIND("市",$L725,2),100)</f>
        <v>3</v>
      </c>
      <c r="G725" s="8">
        <f>IF(COUNTIF($L725,"*町田市*"),100,IF(COUNTIF(L725,"*町*"),FIND("町",$L725),100))</f>
        <v>100</v>
      </c>
      <c r="H725" s="8">
        <f>IF(COUNTIF($L725,"*東村山*"),100,IF(COUNTIF(L725,"*武蔵村山*"),100,IF(COUNTIF(L725,"*羽村市*"),100,IF(COUNTIF(L725,"*村*"),FIND("村",$L725,2),100))))</f>
        <v>100</v>
      </c>
      <c r="I725" s="37" t="s">
        <v>1255</v>
      </c>
      <c r="J725" s="37" t="s">
        <v>1716</v>
      </c>
      <c r="K725" s="37" t="s">
        <v>593</v>
      </c>
      <c r="L725" s="37" t="s">
        <v>2102</v>
      </c>
      <c r="M725" s="37" t="s">
        <v>2469</v>
      </c>
      <c r="N725" s="37" t="s">
        <v>3</v>
      </c>
      <c r="O725" s="34">
        <v>46295</v>
      </c>
    </row>
    <row r="726" spans="1:15" x14ac:dyDescent="0.15">
      <c r="A726" s="3">
        <f t="shared" si="11"/>
        <v>725</v>
      </c>
      <c r="B726" s="7">
        <f>VLOOKUP(C726,区市町村番号!$B$3:$C$64,2,FALSE)</f>
        <v>40</v>
      </c>
      <c r="C726" s="8" t="str">
        <f>IF(D726="区",LEFT(L726,FIND("区",L726)),IF(D726="市",LEFT(L726,FIND("市",L726)),IF(D726="町",LEFT(L726,FIND("町",L726)),IF(D726="村",LEFT(L726,FIND("村",L726)),"エラー"))))</f>
        <v>狛江市</v>
      </c>
      <c r="D726" s="8" t="str">
        <f>IF(AND(E726&lt;F726,E726&lt;G726,E726&lt;H726),"区",IF(AND(F726&lt;G726,F726&lt;H726),"市",IF(G726&lt;H726,"町","村")))</f>
        <v>市</v>
      </c>
      <c r="E726" s="8">
        <f>IF(COUNTIF($L726,"*区*"),FIND("区",$L726,2),100)</f>
        <v>100</v>
      </c>
      <c r="F726" s="8">
        <f>IF(COUNTIF($L726,"*市*"),FIND("市",$L726,2),100)</f>
        <v>3</v>
      </c>
      <c r="G726" s="8">
        <f>IF(COUNTIF($L726,"*町田市*"),100,IF(COUNTIF(L726,"*町*"),FIND("町",$L726),100))</f>
        <v>100</v>
      </c>
      <c r="H726" s="8">
        <f>IF(COUNTIF($L726,"*東村山*"),100,IF(COUNTIF(L726,"*武蔵村山*"),100,IF(COUNTIF(L726,"*羽村市*"),100,IF(COUNTIF(L726,"*村*"),FIND("村",$L726,2),100))))</f>
        <v>100</v>
      </c>
      <c r="I726" s="37" t="s">
        <v>1226</v>
      </c>
      <c r="J726" s="37" t="s">
        <v>235</v>
      </c>
      <c r="K726" s="37" t="s">
        <v>585</v>
      </c>
      <c r="L726" s="37" t="s">
        <v>295</v>
      </c>
      <c r="M726" s="37" t="s">
        <v>138</v>
      </c>
      <c r="N726" s="37" t="s">
        <v>361</v>
      </c>
      <c r="O726" s="34">
        <v>46142</v>
      </c>
    </row>
    <row r="727" spans="1:15" x14ac:dyDescent="0.15">
      <c r="A727" s="3">
        <f t="shared" si="11"/>
        <v>726</v>
      </c>
      <c r="B727" s="7">
        <f>VLOOKUP(C727,区市町村番号!$B$3:$C$64,2,FALSE)</f>
        <v>40</v>
      </c>
      <c r="C727" s="8" t="str">
        <f>IF(D727="区",LEFT(L727,FIND("区",L727)),IF(D727="市",LEFT(L727,FIND("市",L727)),IF(D727="町",LEFT(L727,FIND("町",L727)),IF(D727="村",LEFT(L727,FIND("村",L727)),"エラー"))))</f>
        <v>狛江市</v>
      </c>
      <c r="D727" s="8" t="str">
        <f>IF(AND(E727&lt;F727,E727&lt;G727,E727&lt;H727),"区",IF(AND(F727&lt;G727,F727&lt;H727),"市",IF(G727&lt;H727,"町","村")))</f>
        <v>市</v>
      </c>
      <c r="E727" s="8">
        <f>IF(COUNTIF($L727,"*区*"),FIND("区",$L727,2),100)</f>
        <v>100</v>
      </c>
      <c r="F727" s="8">
        <f>IF(COUNTIF($L727,"*市*"),FIND("市",$L727,2),100)</f>
        <v>3</v>
      </c>
      <c r="G727" s="8">
        <f>IF(COUNTIF($L727,"*町田市*"),100,IF(COUNTIF(L727,"*町*"),FIND("町",$L727),100))</f>
        <v>100</v>
      </c>
      <c r="H727" s="8">
        <f>IF(COUNTIF($L727,"*東村山*"),100,IF(COUNTIF(L727,"*武蔵村山*"),100,IF(COUNTIF(L727,"*羽村市*"),100,IF(COUNTIF(L727,"*村*"),FIND("村",$L727,2),100))))</f>
        <v>100</v>
      </c>
      <c r="I727" s="37" t="s">
        <v>1135</v>
      </c>
      <c r="J727" s="37" t="s">
        <v>1630</v>
      </c>
      <c r="K727" s="37" t="s">
        <v>375</v>
      </c>
      <c r="L727" s="37" t="s">
        <v>2018</v>
      </c>
      <c r="M727" s="37" t="s">
        <v>2384</v>
      </c>
      <c r="N727" s="37" t="s">
        <v>2</v>
      </c>
      <c r="O727" s="34">
        <v>45930</v>
      </c>
    </row>
    <row r="728" spans="1:15" ht="27" x14ac:dyDescent="0.15">
      <c r="A728" s="3">
        <f t="shared" si="11"/>
        <v>727</v>
      </c>
      <c r="B728" s="7">
        <f>VLOOKUP(C728,区市町村番号!$B$3:$C$64,2,FALSE)</f>
        <v>41</v>
      </c>
      <c r="C728" s="8" t="str">
        <f>IF(D728="区",LEFT(L728,FIND("区",L728)),IF(D728="市",LEFT(L728,FIND("市",L728)),IF(D728="町",LEFT(L728,FIND("町",L728)),IF(D728="村",LEFT(L728,FIND("村",L728)),"エラー"))))</f>
        <v>東大和市</v>
      </c>
      <c r="D728" s="8" t="str">
        <f>IF(AND(E728&lt;F728,E728&lt;G728,E728&lt;H728),"区",IF(AND(F728&lt;G728,F728&lt;H728),"市",IF(G728&lt;H728,"町","村")))</f>
        <v>市</v>
      </c>
      <c r="E728" s="8">
        <f>IF(COUNTIF($L728,"*区*"),FIND("区",$L728,2),100)</f>
        <v>100</v>
      </c>
      <c r="F728" s="8">
        <f>IF(COUNTIF($L728,"*市*"),FIND("市",$L728,2),100)</f>
        <v>4</v>
      </c>
      <c r="G728" s="8">
        <f>IF(COUNTIF($L728,"*町田市*"),100,IF(COUNTIF(L728,"*町*"),FIND("町",$L728),100))</f>
        <v>100</v>
      </c>
      <c r="H728" s="8">
        <f>IF(COUNTIF($L728,"*東村山*"),100,IF(COUNTIF(L728,"*武蔵村山*"),100,IF(COUNTIF(L728,"*羽村市*"),100,IF(COUNTIF(L728,"*村*"),FIND("村",$L728,2),100))))</f>
        <v>100</v>
      </c>
      <c r="I728" s="37" t="s">
        <v>1138</v>
      </c>
      <c r="J728" s="37" t="s">
        <v>1632</v>
      </c>
      <c r="K728" s="37" t="s">
        <v>667</v>
      </c>
      <c r="L728" s="37" t="s">
        <v>2020</v>
      </c>
      <c r="M728" s="37" t="s">
        <v>2386</v>
      </c>
      <c r="N728" s="37" t="s">
        <v>2587</v>
      </c>
      <c r="O728" s="34">
        <v>45930</v>
      </c>
    </row>
    <row r="729" spans="1:15" x14ac:dyDescent="0.15">
      <c r="A729" s="3">
        <f t="shared" si="11"/>
        <v>728</v>
      </c>
      <c r="B729" s="7">
        <f>VLOOKUP(C729,区市町村番号!$B$3:$C$64,2,FALSE)</f>
        <v>41</v>
      </c>
      <c r="C729" s="8" t="str">
        <f>IF(D729="区",LEFT(L729,FIND("区",L729)),IF(D729="市",LEFT(L729,FIND("市",L729)),IF(D729="町",LEFT(L729,FIND("町",L729)),IF(D729="村",LEFT(L729,FIND("村",L729)),"エラー"))))</f>
        <v>東大和市</v>
      </c>
      <c r="D729" s="8" t="str">
        <f>IF(AND(E729&lt;F729,E729&lt;G729,E729&lt;H729),"区",IF(AND(F729&lt;G729,F729&lt;H729),"市",IF(G729&lt;H729,"町","村")))</f>
        <v>市</v>
      </c>
      <c r="E729" s="8">
        <f>IF(COUNTIF($L729,"*区*"),FIND("区",$L729,2),100)</f>
        <v>100</v>
      </c>
      <c r="F729" s="8">
        <f>IF(COUNTIF($L729,"*市*"),FIND("市",$L729,2),100)</f>
        <v>4</v>
      </c>
      <c r="G729" s="8">
        <f>IF(COUNTIF($L729,"*町田市*"),100,IF(COUNTIF(L729,"*町*"),FIND("町",$L729),100))</f>
        <v>100</v>
      </c>
      <c r="H729" s="8">
        <f>IF(COUNTIF($L729,"*東村山*"),100,IF(COUNTIF(L729,"*武蔵村山*"),100,IF(COUNTIF(L729,"*羽村市*"),100,IF(COUNTIF(L729,"*村*"),FIND("村",$L729,2),100))))</f>
        <v>100</v>
      </c>
      <c r="I729" s="37" t="s">
        <v>2637</v>
      </c>
      <c r="J729" s="37" t="s">
        <v>2670</v>
      </c>
      <c r="K729" s="37" t="s">
        <v>530</v>
      </c>
      <c r="L729" s="37" t="s">
        <v>153</v>
      </c>
      <c r="M729" s="37" t="s">
        <v>139</v>
      </c>
      <c r="N729" s="37" t="s">
        <v>3</v>
      </c>
      <c r="O729" s="34">
        <v>46843</v>
      </c>
    </row>
    <row r="730" spans="1:15" x14ac:dyDescent="0.15">
      <c r="A730" s="3">
        <f t="shared" si="11"/>
        <v>729</v>
      </c>
      <c r="B730" s="7">
        <f>VLOOKUP(C730,区市町村番号!$B$3:$C$64,2,FALSE)</f>
        <v>41</v>
      </c>
      <c r="C730" s="8" t="str">
        <f>IF(D730="区",LEFT(L730,FIND("区",L730)),IF(D730="市",LEFT(L730,FIND("市",L730)),IF(D730="町",LEFT(L730,FIND("町",L730)),IF(D730="村",LEFT(L730,FIND("村",L730)),"エラー"))))</f>
        <v>東大和市</v>
      </c>
      <c r="D730" s="8" t="str">
        <f>IF(AND(E730&lt;F730,E730&lt;G730,E730&lt;H730),"区",IF(AND(F730&lt;G730,F730&lt;H730),"市",IF(G730&lt;H730,"町","村")))</f>
        <v>市</v>
      </c>
      <c r="E730" s="8">
        <f>IF(COUNTIF($L730,"*区*"),FIND("区",$L730,2),100)</f>
        <v>100</v>
      </c>
      <c r="F730" s="8">
        <f>IF(COUNTIF($L730,"*市*"),FIND("市",$L730,2),100)</f>
        <v>4</v>
      </c>
      <c r="G730" s="8">
        <f>IF(COUNTIF($L730,"*町田市*"),100,IF(COUNTIF(L730,"*町*"),FIND("町",$L730),100))</f>
        <v>100</v>
      </c>
      <c r="H730" s="8">
        <f>IF(COUNTIF($L730,"*東村山*"),100,IF(COUNTIF(L730,"*武蔵村山*"),100,IF(COUNTIF(L730,"*羽村市*"),100,IF(COUNTIF(L730,"*村*"),FIND("村",$L730,2),100))))</f>
        <v>100</v>
      </c>
      <c r="I730" s="37" t="s">
        <v>1413</v>
      </c>
      <c r="J730" s="37" t="s">
        <v>152</v>
      </c>
      <c r="K730" s="37" t="s">
        <v>530</v>
      </c>
      <c r="L730" s="37" t="s">
        <v>153</v>
      </c>
      <c r="M730" s="37" t="s">
        <v>139</v>
      </c>
      <c r="N730" s="37" t="s">
        <v>2619</v>
      </c>
      <c r="O730" s="34">
        <v>46265</v>
      </c>
    </row>
    <row r="731" spans="1:15" x14ac:dyDescent="0.15">
      <c r="A731" s="3">
        <f t="shared" si="11"/>
        <v>730</v>
      </c>
      <c r="B731" s="7">
        <f>VLOOKUP(C731,区市町村番号!$B$3:$C$64,2,FALSE)</f>
        <v>41</v>
      </c>
      <c r="C731" s="8" t="str">
        <f>IF(D731="区",LEFT(L731,FIND("区",L731)),IF(D731="市",LEFT(L731,FIND("市",L731)),IF(D731="町",LEFT(L731,FIND("町",L731)),IF(D731="村",LEFT(L731,FIND("村",L731)),"エラー"))))</f>
        <v>東大和市</v>
      </c>
      <c r="D731" s="8" t="str">
        <f>IF(AND(E731&lt;F731,E731&lt;G731,E731&lt;H731),"区",IF(AND(F731&lt;G731,F731&lt;H731),"市",IF(G731&lt;H731,"町","村")))</f>
        <v>市</v>
      </c>
      <c r="E731" s="8">
        <f>IF(COUNTIF($L731,"*区*"),FIND("区",$L731,2),100)</f>
        <v>100</v>
      </c>
      <c r="F731" s="8">
        <f>IF(COUNTIF($L731,"*市*"),FIND("市",$L731,2),100)</f>
        <v>4</v>
      </c>
      <c r="G731" s="8">
        <f>IF(COUNTIF($L731,"*町田市*"),100,IF(COUNTIF(L731,"*町*"),FIND("町",$L731),100))</f>
        <v>100</v>
      </c>
      <c r="H731" s="8">
        <f>IF(COUNTIF($L731,"*東村山*"),100,IF(COUNTIF(L731,"*武蔵村山*"),100,IF(COUNTIF(L731,"*羽村市*"),100,IF(COUNTIF(L731,"*村*"),FIND("村",$L731,2),100))))</f>
        <v>100</v>
      </c>
      <c r="I731" s="37" t="s">
        <v>1237</v>
      </c>
      <c r="J731" s="37" t="s">
        <v>1706</v>
      </c>
      <c r="K731" s="37" t="s">
        <v>530</v>
      </c>
      <c r="L731" s="37" t="s">
        <v>320</v>
      </c>
      <c r="M731" s="37" t="s">
        <v>345</v>
      </c>
      <c r="N731" s="37" t="s">
        <v>353</v>
      </c>
      <c r="O731" s="34">
        <v>46173</v>
      </c>
    </row>
    <row r="732" spans="1:15" x14ac:dyDescent="0.15">
      <c r="A732" s="3">
        <f t="shared" si="11"/>
        <v>731</v>
      </c>
      <c r="B732" s="7">
        <f>VLOOKUP(C732,区市町村番号!$B$3:$C$64,2,FALSE)</f>
        <v>42</v>
      </c>
      <c r="C732" s="8" t="str">
        <f>IF(D732="区",LEFT(L732,FIND("区",L732)),IF(D732="市",LEFT(L732,FIND("市",L732)),IF(D732="町",LEFT(L732,FIND("町",L732)),IF(D732="村",LEFT(L732,FIND("村",L732)),"エラー"))))</f>
        <v>清瀬市</v>
      </c>
      <c r="D732" s="8" t="str">
        <f>IF(AND(E732&lt;F732,E732&lt;G732,E732&lt;H732),"区",IF(AND(F732&lt;G732,F732&lt;H732),"市",IF(G732&lt;H732,"町","村")))</f>
        <v>市</v>
      </c>
      <c r="E732" s="8">
        <f>IF(COUNTIF($L732,"*区*"),FIND("区",$L732,2),100)</f>
        <v>100</v>
      </c>
      <c r="F732" s="8">
        <f>IF(COUNTIF($L732,"*市*"),FIND("市",$L732,2),100)</f>
        <v>3</v>
      </c>
      <c r="G732" s="8">
        <f>IF(COUNTIF($L732,"*町田市*"),100,IF(COUNTIF(L732,"*町*"),FIND("町",$L732),100))</f>
        <v>100</v>
      </c>
      <c r="H732" s="8">
        <f>IF(COUNTIF($L732,"*東村山*"),100,IF(COUNTIF(L732,"*武蔵村山*"),100,IF(COUNTIF(L732,"*羽村市*"),100,IF(COUNTIF(L732,"*村*"),FIND("村",$L732,2),100))))</f>
        <v>100</v>
      </c>
      <c r="I732" s="37" t="s">
        <v>1008</v>
      </c>
      <c r="J732" s="37" t="s">
        <v>272</v>
      </c>
      <c r="K732" s="37" t="s">
        <v>684</v>
      </c>
      <c r="L732" s="37" t="s">
        <v>327</v>
      </c>
      <c r="M732" s="37" t="s">
        <v>347</v>
      </c>
      <c r="N732" s="37" t="s">
        <v>362</v>
      </c>
      <c r="O732" s="34">
        <v>45900</v>
      </c>
    </row>
    <row r="733" spans="1:15" x14ac:dyDescent="0.15">
      <c r="A733" s="3">
        <f t="shared" si="11"/>
        <v>732</v>
      </c>
      <c r="B733" s="7">
        <f>VLOOKUP(C733,区市町村番号!$B$3:$C$64,2,FALSE)</f>
        <v>42</v>
      </c>
      <c r="C733" s="8" t="str">
        <f>IF(D733="区",LEFT(L733,FIND("区",L733)),IF(D733="市",LEFT(L733,FIND("市",L733)),IF(D733="町",LEFT(L733,FIND("町",L733)),IF(D733="村",LEFT(L733,FIND("村",L733)),"エラー"))))</f>
        <v>清瀬市</v>
      </c>
      <c r="D733" s="8" t="str">
        <f>IF(AND(E733&lt;F733,E733&lt;G733,E733&lt;H733),"区",IF(AND(F733&lt;G733,F733&lt;H733),"市",IF(G733&lt;H733,"町","村")))</f>
        <v>市</v>
      </c>
      <c r="E733" s="8">
        <f>IF(COUNTIF($L733,"*区*"),FIND("区",$L733,2),100)</f>
        <v>100</v>
      </c>
      <c r="F733" s="8">
        <f>IF(COUNTIF($L733,"*市*"),FIND("市",$L733,2),100)</f>
        <v>3</v>
      </c>
      <c r="G733" s="8">
        <f>IF(COUNTIF($L733,"*町田市*"),100,IF(COUNTIF(L733,"*町*"),FIND("町",$L733),100))</f>
        <v>100</v>
      </c>
      <c r="H733" s="8">
        <f>IF(COUNTIF($L733,"*東村山*"),100,IF(COUNTIF(L733,"*武蔵村山*"),100,IF(COUNTIF(L733,"*羽村市*"),100,IF(COUNTIF(L733,"*村*"),FIND("村",$L733,2),100))))</f>
        <v>100</v>
      </c>
      <c r="I733" s="37" t="s">
        <v>1007</v>
      </c>
      <c r="J733" s="37" t="s">
        <v>272</v>
      </c>
      <c r="K733" s="37" t="s">
        <v>684</v>
      </c>
      <c r="L733" s="37" t="s">
        <v>327</v>
      </c>
      <c r="M733" s="37" t="s">
        <v>347</v>
      </c>
      <c r="N733" s="37" t="s">
        <v>66</v>
      </c>
      <c r="O733" s="34">
        <v>45900</v>
      </c>
    </row>
    <row r="734" spans="1:15" x14ac:dyDescent="0.15">
      <c r="A734" s="3">
        <f t="shared" si="11"/>
        <v>733</v>
      </c>
      <c r="B734" s="7">
        <f>VLOOKUP(C734,区市町村番号!$B$3:$C$64,2,FALSE)</f>
        <v>42</v>
      </c>
      <c r="C734" s="8" t="str">
        <f>IF(D734="区",LEFT(L734,FIND("区",L734)),IF(D734="市",LEFT(L734,FIND("市",L734)),IF(D734="町",LEFT(L734,FIND("町",L734)),IF(D734="村",LEFT(L734,FIND("村",L734)),"エラー"))))</f>
        <v>清瀬市</v>
      </c>
      <c r="D734" s="8" t="str">
        <f>IF(AND(E734&lt;F734,E734&lt;G734,E734&lt;H734),"区",IF(AND(F734&lt;G734,F734&lt;H734),"市",IF(G734&lt;H734,"町","村")))</f>
        <v>市</v>
      </c>
      <c r="E734" s="8">
        <f>IF(COUNTIF($L734,"*区*"),FIND("区",$L734,2),100)</f>
        <v>100</v>
      </c>
      <c r="F734" s="8">
        <f>IF(COUNTIF($L734,"*市*"),FIND("市",$L734,2),100)</f>
        <v>3</v>
      </c>
      <c r="G734" s="8">
        <f>IF(COUNTIF($L734,"*町田市*"),100,IF(COUNTIF(L734,"*町*"),FIND("町",$L734),100))</f>
        <v>100</v>
      </c>
      <c r="H734" s="8">
        <f>IF(COUNTIF($L734,"*東村山*"),100,IF(COUNTIF(L734,"*武蔵村山*"),100,IF(COUNTIF(L734,"*羽村市*"),100,IF(COUNTIF(L734,"*村*"),FIND("村",$L734,2),100))))</f>
        <v>100</v>
      </c>
      <c r="I734" s="37" t="s">
        <v>919</v>
      </c>
      <c r="J734" s="37" t="s">
        <v>250</v>
      </c>
      <c r="K734" s="37" t="s">
        <v>623</v>
      </c>
      <c r="L734" s="37" t="s">
        <v>309</v>
      </c>
      <c r="M734" s="37" t="s">
        <v>762</v>
      </c>
      <c r="N734" s="37" t="s">
        <v>3</v>
      </c>
      <c r="O734" s="34">
        <v>47542</v>
      </c>
    </row>
    <row r="735" spans="1:15" x14ac:dyDescent="0.15">
      <c r="A735" s="3">
        <f t="shared" si="11"/>
        <v>734</v>
      </c>
      <c r="B735" s="7">
        <f>VLOOKUP(C735,区市町村番号!$B$3:$C$64,2,FALSE)</f>
        <v>42</v>
      </c>
      <c r="C735" s="8" t="str">
        <f>IF(D735="区",LEFT(L735,FIND("区",L735)),IF(D735="市",LEFT(L735,FIND("市",L735)),IF(D735="町",LEFT(L735,FIND("町",L735)),IF(D735="村",LEFT(L735,FIND("村",L735)),"エラー"))))</f>
        <v>清瀬市</v>
      </c>
      <c r="D735" s="8" t="str">
        <f>IF(AND(E735&lt;F735,E735&lt;G735,E735&lt;H735),"区",IF(AND(F735&lt;G735,F735&lt;H735),"市",IF(G735&lt;H735,"町","村")))</f>
        <v>市</v>
      </c>
      <c r="E735" s="8">
        <f>IF(COUNTIF($L735,"*区*"),FIND("区",$L735,2),100)</f>
        <v>100</v>
      </c>
      <c r="F735" s="8">
        <f>IF(COUNTIF($L735,"*市*"),FIND("市",$L735,2),100)</f>
        <v>3</v>
      </c>
      <c r="G735" s="8">
        <f>IF(COUNTIF($L735,"*町田市*"),100,IF(COUNTIF(L735,"*町*"),FIND("町",$L735),100))</f>
        <v>100</v>
      </c>
      <c r="H735" s="8">
        <f>IF(COUNTIF($L735,"*東村山*"),100,IF(COUNTIF(L735,"*武蔵村山*"),100,IF(COUNTIF(L735,"*羽村市*"),100,IF(COUNTIF(L735,"*村*"),FIND("村",$L735,2),100))))</f>
        <v>100</v>
      </c>
      <c r="I735" s="37" t="s">
        <v>920</v>
      </c>
      <c r="J735" s="37" t="s">
        <v>250</v>
      </c>
      <c r="K735" s="37" t="s">
        <v>623</v>
      </c>
      <c r="L735" s="37" t="s">
        <v>309</v>
      </c>
      <c r="M735" s="37" t="s">
        <v>762</v>
      </c>
      <c r="N735" s="37" t="s">
        <v>3</v>
      </c>
      <c r="O735" s="34">
        <v>47542</v>
      </c>
    </row>
    <row r="736" spans="1:15" x14ac:dyDescent="0.15">
      <c r="A736" s="3">
        <f t="shared" si="11"/>
        <v>735</v>
      </c>
      <c r="B736" s="7">
        <f>VLOOKUP(C736,区市町村番号!$B$3:$C$64,2,FALSE)</f>
        <v>42</v>
      </c>
      <c r="C736" s="8" t="str">
        <f>IF(D736="区",LEFT(L736,FIND("区",L736)),IF(D736="市",LEFT(L736,FIND("市",L736)),IF(D736="町",LEFT(L736,FIND("町",L736)),IF(D736="村",LEFT(L736,FIND("村",L736)),"エラー"))))</f>
        <v>清瀬市</v>
      </c>
      <c r="D736" s="8" t="str">
        <f>IF(AND(E736&lt;F736,E736&lt;G736,E736&lt;H736),"区",IF(AND(F736&lt;G736,F736&lt;H736),"市",IF(G736&lt;H736,"町","村")))</f>
        <v>市</v>
      </c>
      <c r="E736" s="8">
        <f>IF(COUNTIF($L736,"*区*"),FIND("区",$L736,2),100)</f>
        <v>100</v>
      </c>
      <c r="F736" s="8">
        <f>IF(COUNTIF($L736,"*市*"),FIND("市",$L736,2),100)</f>
        <v>3</v>
      </c>
      <c r="G736" s="8">
        <f>IF(COUNTIF($L736,"*町田市*"),100,IF(COUNTIF(L736,"*町*"),FIND("町",$L736),100))</f>
        <v>100</v>
      </c>
      <c r="H736" s="8">
        <f>IF(COUNTIF($L736,"*東村山*"),100,IF(COUNTIF(L736,"*武蔵村山*"),100,IF(COUNTIF(L736,"*羽村市*"),100,IF(COUNTIF(L736,"*村*"),FIND("村",$L736,2),100))))</f>
        <v>100</v>
      </c>
      <c r="I736" s="37" t="s">
        <v>946</v>
      </c>
      <c r="J736" s="37" t="s">
        <v>250</v>
      </c>
      <c r="K736" s="37" t="s">
        <v>623</v>
      </c>
      <c r="L736" s="37" t="s">
        <v>309</v>
      </c>
      <c r="M736" s="37" t="s">
        <v>762</v>
      </c>
      <c r="N736" s="37" t="s">
        <v>42</v>
      </c>
      <c r="O736" s="34">
        <v>47542</v>
      </c>
    </row>
    <row r="737" spans="1:15" x14ac:dyDescent="0.15">
      <c r="A737" s="3">
        <f t="shared" si="11"/>
        <v>736</v>
      </c>
      <c r="B737" s="7">
        <f>VLOOKUP(C737,区市町村番号!$B$3:$C$64,2,FALSE)</f>
        <v>42</v>
      </c>
      <c r="C737" s="8" t="str">
        <f>IF(D737="区",LEFT(L737,FIND("区",L737)),IF(D737="市",LEFT(L737,FIND("市",L737)),IF(D737="町",LEFT(L737,FIND("町",L737)),IF(D737="村",LEFT(L737,FIND("村",L737)),"エラー"))))</f>
        <v>清瀬市</v>
      </c>
      <c r="D737" s="8" t="str">
        <f>IF(AND(E737&lt;F737,E737&lt;G737,E737&lt;H737),"区",IF(AND(F737&lt;G737,F737&lt;H737),"市",IF(G737&lt;H737,"町","村")))</f>
        <v>市</v>
      </c>
      <c r="E737" s="8">
        <f>IF(COUNTIF($L737,"*区*"),FIND("区",$L737,2),100)</f>
        <v>100</v>
      </c>
      <c r="F737" s="8">
        <f>IF(COUNTIF($L737,"*市*"),FIND("市",$L737,2),100)</f>
        <v>3</v>
      </c>
      <c r="G737" s="8">
        <f>IF(COUNTIF($L737,"*町田市*"),100,IF(COUNTIF(L737,"*町*"),FIND("町",$L737),100))</f>
        <v>100</v>
      </c>
      <c r="H737" s="8">
        <f>IF(COUNTIF($L737,"*東村山*"),100,IF(COUNTIF(L737,"*武蔵村山*"),100,IF(COUNTIF(L737,"*羽村市*"),100,IF(COUNTIF(L737,"*村*"),FIND("村",$L737,2),100))))</f>
        <v>100</v>
      </c>
      <c r="I737" s="37" t="s">
        <v>2783</v>
      </c>
      <c r="J737" s="37" t="s">
        <v>250</v>
      </c>
      <c r="K737" s="37" t="s">
        <v>623</v>
      </c>
      <c r="L737" s="37" t="s">
        <v>309</v>
      </c>
      <c r="M737" s="37" t="s">
        <v>762</v>
      </c>
      <c r="N737" s="37" t="s">
        <v>29</v>
      </c>
      <c r="O737" s="34">
        <v>46904</v>
      </c>
    </row>
    <row r="738" spans="1:15" x14ac:dyDescent="0.15">
      <c r="A738" s="3">
        <f t="shared" si="11"/>
        <v>737</v>
      </c>
      <c r="B738" s="7">
        <f>VLOOKUP(C738,区市町村番号!$B$3:$C$64,2,FALSE)</f>
        <v>42</v>
      </c>
      <c r="C738" s="8" t="str">
        <f>IF(D738="区",LEFT(L738,FIND("区",L738)),IF(D738="市",LEFT(L738,FIND("市",L738)),IF(D738="町",LEFT(L738,FIND("町",L738)),IF(D738="村",LEFT(L738,FIND("村",L738)),"エラー"))))</f>
        <v>清瀬市</v>
      </c>
      <c r="D738" s="8" t="str">
        <f>IF(AND(E738&lt;F738,E738&lt;G738,E738&lt;H738),"区",IF(AND(F738&lt;G738,F738&lt;H738),"市",IF(G738&lt;H738,"町","村")))</f>
        <v>市</v>
      </c>
      <c r="E738" s="8">
        <f>IF(COUNTIF($L738,"*区*"),FIND("区",$L738,2),100)</f>
        <v>100</v>
      </c>
      <c r="F738" s="8">
        <f>IF(COUNTIF($L738,"*市*"),FIND("市",$L738,2),100)</f>
        <v>3</v>
      </c>
      <c r="G738" s="8">
        <f>IF(COUNTIF($L738,"*町田市*"),100,IF(COUNTIF(L738,"*町*"),FIND("町",$L738),100))</f>
        <v>100</v>
      </c>
      <c r="H738" s="8">
        <f>IF(COUNTIF($L738,"*東村山*"),100,IF(COUNTIF(L738,"*武蔵村山*"),100,IF(COUNTIF(L738,"*羽村市*"),100,IF(COUNTIF(L738,"*村*"),FIND("村",$L738,2),100))))</f>
        <v>100</v>
      </c>
      <c r="I738" s="37" t="s">
        <v>1066</v>
      </c>
      <c r="J738" s="37" t="s">
        <v>1588</v>
      </c>
      <c r="K738" s="37" t="s">
        <v>586</v>
      </c>
      <c r="L738" s="37" t="s">
        <v>3156</v>
      </c>
      <c r="M738" s="37" t="s">
        <v>3157</v>
      </c>
      <c r="N738" s="37" t="s">
        <v>3</v>
      </c>
      <c r="O738" s="34">
        <v>47634</v>
      </c>
    </row>
    <row r="739" spans="1:15" x14ac:dyDescent="0.15">
      <c r="A739" s="3">
        <f t="shared" si="11"/>
        <v>738</v>
      </c>
      <c r="B739" s="7">
        <f>VLOOKUP(C739,区市町村番号!$B$3:$C$64,2,FALSE)</f>
        <v>42</v>
      </c>
      <c r="C739" s="8" t="str">
        <f>IF(D739="区",LEFT(L739,FIND("区",L739)),IF(D739="市",LEFT(L739,FIND("市",L739)),IF(D739="町",LEFT(L739,FIND("町",L739)),IF(D739="村",LEFT(L739,FIND("村",L739)),"エラー"))))</f>
        <v>清瀬市</v>
      </c>
      <c r="D739" s="8" t="str">
        <f>IF(AND(E739&lt;F739,E739&lt;G739,E739&lt;H739),"区",IF(AND(F739&lt;G739,F739&lt;H739),"市",IF(G739&lt;H739,"町","村")))</f>
        <v>市</v>
      </c>
      <c r="E739" s="8">
        <f>IF(COUNTIF($L739,"*区*"),FIND("区",$L739,2),100)</f>
        <v>100</v>
      </c>
      <c r="F739" s="8">
        <f>IF(COUNTIF($L739,"*市*"),FIND("市",$L739,2),100)</f>
        <v>3</v>
      </c>
      <c r="G739" s="8">
        <f>IF(COUNTIF($L739,"*町田市*"),100,IF(COUNTIF(L739,"*町*"),FIND("町",$L739),100))</f>
        <v>100</v>
      </c>
      <c r="H739" s="8">
        <f>IF(COUNTIF($L739,"*東村山*"),100,IF(COUNTIF(L739,"*武蔵村山*"),100,IF(COUNTIF(L739,"*羽村市*"),100,IF(COUNTIF(L739,"*村*"),FIND("村",$L739,2),100))))</f>
        <v>100</v>
      </c>
      <c r="I739" s="37" t="s">
        <v>1272</v>
      </c>
      <c r="J739" s="37" t="s">
        <v>1588</v>
      </c>
      <c r="K739" s="37" t="s">
        <v>586</v>
      </c>
      <c r="L739" s="37" t="s">
        <v>1977</v>
      </c>
      <c r="M739" s="37" t="s">
        <v>2338</v>
      </c>
      <c r="N739" s="37" t="s">
        <v>3</v>
      </c>
      <c r="O739" s="34">
        <v>46446</v>
      </c>
    </row>
    <row r="740" spans="1:15" x14ac:dyDescent="0.15">
      <c r="A740" s="3">
        <f t="shared" si="11"/>
        <v>739</v>
      </c>
      <c r="B740" s="7">
        <f>VLOOKUP(C740,区市町村番号!$B$3:$C$64,2,FALSE)</f>
        <v>42</v>
      </c>
      <c r="C740" s="8" t="str">
        <f>IF(D740="区",LEFT(L740,FIND("区",L740)),IF(D740="市",LEFT(L740,FIND("市",L740)),IF(D740="町",LEFT(L740,FIND("町",L740)),IF(D740="村",LEFT(L740,FIND("村",L740)),"エラー"))))</f>
        <v>清瀬市</v>
      </c>
      <c r="D740" s="8" t="str">
        <f>IF(AND(E740&lt;F740,E740&lt;G740,E740&lt;H740),"区",IF(AND(F740&lt;G740,F740&lt;H740),"市",IF(G740&lt;H740,"町","村")))</f>
        <v>市</v>
      </c>
      <c r="E740" s="8">
        <f>IF(COUNTIF($L740,"*区*"),FIND("区",$L740,2),100)</f>
        <v>100</v>
      </c>
      <c r="F740" s="8">
        <f>IF(COUNTIF($L740,"*市*"),FIND("市",$L740,2),100)</f>
        <v>3</v>
      </c>
      <c r="G740" s="8">
        <f>IF(COUNTIF($L740,"*町田市*"),100,IF(COUNTIF(L740,"*町*"),FIND("町",$L740),100))</f>
        <v>100</v>
      </c>
      <c r="H740" s="8">
        <f>IF(COUNTIF($L740,"*東村山*"),100,IF(COUNTIF(L740,"*武蔵村山*"),100,IF(COUNTIF(L740,"*羽村市*"),100,IF(COUNTIF(L740,"*村*"),FIND("村",$L740,2),100))))</f>
        <v>100</v>
      </c>
      <c r="I740" s="36" t="s">
        <v>1065</v>
      </c>
      <c r="J740" s="36" t="s">
        <v>1588</v>
      </c>
      <c r="K740" s="36" t="s">
        <v>586</v>
      </c>
      <c r="L740" s="36" t="s">
        <v>3156</v>
      </c>
      <c r="M740" s="36" t="s">
        <v>3157</v>
      </c>
      <c r="N740" s="36" t="s">
        <v>9</v>
      </c>
      <c r="O740" s="34">
        <v>47634</v>
      </c>
    </row>
    <row r="741" spans="1:15" ht="27" x14ac:dyDescent="0.15">
      <c r="A741" s="3">
        <f t="shared" si="11"/>
        <v>740</v>
      </c>
      <c r="B741" s="7">
        <f>VLOOKUP(C741,区市町村番号!$B$3:$C$64,2,FALSE)</f>
        <v>42</v>
      </c>
      <c r="C741" s="8" t="str">
        <f>IF(D741="区",LEFT(L741,FIND("区",L741)),IF(D741="市",LEFT(L741,FIND("市",L741)),IF(D741="町",LEFT(L741,FIND("町",L741)),IF(D741="村",LEFT(L741,FIND("村",L741)),"エラー"))))</f>
        <v>清瀬市</v>
      </c>
      <c r="D741" s="8" t="str">
        <f>IF(AND(E741&lt;F741,E741&lt;G741,E741&lt;H741),"区",IF(AND(F741&lt;G741,F741&lt;H741),"市",IF(G741&lt;H741,"町","村")))</f>
        <v>市</v>
      </c>
      <c r="E741" s="8">
        <f>IF(COUNTIF($L741,"*区*"),FIND("区",$L741,2),100)</f>
        <v>100</v>
      </c>
      <c r="F741" s="8">
        <f>IF(COUNTIF($L741,"*市*"),FIND("市",$L741,2),100)</f>
        <v>3</v>
      </c>
      <c r="G741" s="8">
        <f>IF(COUNTIF($L741,"*町田市*"),100,IF(COUNTIF(L741,"*町*"),FIND("町",$L741),100))</f>
        <v>5</v>
      </c>
      <c r="H741" s="8">
        <f>IF(COUNTIF($L741,"*東村山*"),100,IF(COUNTIF(L741,"*武蔵村山*"),100,IF(COUNTIF(L741,"*羽村市*"),100,IF(COUNTIF(L741,"*村*"),FIND("村",$L741,2),100))))</f>
        <v>100</v>
      </c>
      <c r="I741" s="37" t="s">
        <v>1104</v>
      </c>
      <c r="J741" s="37" t="s">
        <v>1611</v>
      </c>
      <c r="K741" s="37" t="s">
        <v>394</v>
      </c>
      <c r="L741" s="37" t="s">
        <v>1999</v>
      </c>
      <c r="M741" s="37" t="s">
        <v>2362</v>
      </c>
      <c r="N741" s="37" t="s">
        <v>2584</v>
      </c>
      <c r="O741" s="34">
        <v>45961</v>
      </c>
    </row>
    <row r="742" spans="1:15" x14ac:dyDescent="0.15">
      <c r="A742" s="3">
        <f t="shared" si="11"/>
        <v>741</v>
      </c>
      <c r="B742" s="7">
        <f>VLOOKUP(C742,区市町村番号!$B$3:$C$64,2,FALSE)</f>
        <v>42</v>
      </c>
      <c r="C742" s="8" t="str">
        <f>IF(D742="区",LEFT(L742,FIND("区",L742)),IF(D742="市",LEFT(L742,FIND("市",L742)),IF(D742="町",LEFT(L742,FIND("町",L742)),IF(D742="村",LEFT(L742,FIND("村",L742)),"エラー"))))</f>
        <v>清瀬市</v>
      </c>
      <c r="D742" s="8" t="str">
        <f>IF(AND(E742&lt;F742,E742&lt;G742,E742&lt;H742),"区",IF(AND(F742&lt;G742,F742&lt;H742),"市",IF(G742&lt;H742,"町","村")))</f>
        <v>市</v>
      </c>
      <c r="E742" s="8">
        <f>IF(COUNTIF($L742,"*区*"),FIND("区",$L742,2),100)</f>
        <v>100</v>
      </c>
      <c r="F742" s="8">
        <f>IF(COUNTIF($L742,"*市*"),FIND("市",$L742,2),100)</f>
        <v>3</v>
      </c>
      <c r="G742" s="8">
        <f>IF(COUNTIF($L742,"*町田市*"),100,IF(COUNTIF(L742,"*町*"),FIND("町",$L742),100))</f>
        <v>100</v>
      </c>
      <c r="H742" s="8">
        <f>IF(COUNTIF($L742,"*東村山*"),100,IF(COUNTIF(L742,"*武蔵村山*"),100,IF(COUNTIF(L742,"*羽村市*"),100,IF(COUNTIF(L742,"*村*"),FIND("村",$L742,2),100))))</f>
        <v>100</v>
      </c>
      <c r="I742" s="37" t="s">
        <v>1415</v>
      </c>
      <c r="J742" s="37" t="s">
        <v>1795</v>
      </c>
      <c r="K742" s="37" t="s">
        <v>623</v>
      </c>
      <c r="L742" s="37" t="s">
        <v>2188</v>
      </c>
      <c r="M742" s="37" t="s">
        <v>2546</v>
      </c>
      <c r="N742" s="37" t="s">
        <v>3</v>
      </c>
      <c r="O742" s="34">
        <v>46265</v>
      </c>
    </row>
    <row r="743" spans="1:15" x14ac:dyDescent="0.15">
      <c r="A743" s="3">
        <f t="shared" si="11"/>
        <v>742</v>
      </c>
      <c r="B743" s="7">
        <f>VLOOKUP(C743,区市町村番号!$B$3:$C$64,2,FALSE)</f>
        <v>42</v>
      </c>
      <c r="C743" s="8" t="str">
        <f>IF(D743="区",LEFT(L743,FIND("区",L743)),IF(D743="市",LEFT(L743,FIND("市",L743)),IF(D743="町",LEFT(L743,FIND("町",L743)),IF(D743="村",LEFT(L743,FIND("村",L743)),"エラー"))))</f>
        <v>清瀬市</v>
      </c>
      <c r="D743" s="8" t="str">
        <f>IF(AND(E743&lt;F743,E743&lt;G743,E743&lt;H743),"区",IF(AND(F743&lt;G743,F743&lt;H743),"市",IF(G743&lt;H743,"町","村")))</f>
        <v>市</v>
      </c>
      <c r="E743" s="8">
        <f>IF(COUNTIF($L743,"*区*"),FIND("区",$L743,2),100)</f>
        <v>100</v>
      </c>
      <c r="F743" s="8">
        <f>IF(COUNTIF($L743,"*市*"),FIND("市",$L743,2),100)</f>
        <v>3</v>
      </c>
      <c r="G743" s="8">
        <f>IF(COUNTIF($L743,"*町田市*"),100,IF(COUNTIF(L743,"*町*"),FIND("町",$L743),100))</f>
        <v>100</v>
      </c>
      <c r="H743" s="8">
        <f>IF(COUNTIF($L743,"*東村山*"),100,IF(COUNTIF(L743,"*武蔵村山*"),100,IF(COUNTIF(L743,"*羽村市*"),100,IF(COUNTIF(L743,"*村*"),FIND("村",$L743,2),100))))</f>
        <v>100</v>
      </c>
      <c r="I743" s="37" t="s">
        <v>1089</v>
      </c>
      <c r="J743" s="37" t="s">
        <v>1572</v>
      </c>
      <c r="K743" s="37" t="s">
        <v>464</v>
      </c>
      <c r="L743" s="37" t="s">
        <v>1964</v>
      </c>
      <c r="M743" s="37" t="s">
        <v>2321</v>
      </c>
      <c r="N743" s="37" t="s">
        <v>3</v>
      </c>
      <c r="O743" s="34">
        <v>45930</v>
      </c>
    </row>
    <row r="744" spans="1:15" x14ac:dyDescent="0.15">
      <c r="A744" s="3">
        <f t="shared" si="11"/>
        <v>743</v>
      </c>
      <c r="B744" s="7">
        <f>VLOOKUP(C744,区市町村番号!$B$3:$C$64,2,FALSE)</f>
        <v>42</v>
      </c>
      <c r="C744" s="8" t="str">
        <f>IF(D744="区",LEFT(L744,FIND("区",L744)),IF(D744="市",LEFT(L744,FIND("市",L744)),IF(D744="町",LEFT(L744,FIND("町",L744)),IF(D744="村",LEFT(L744,FIND("村",L744)),"エラー"))))</f>
        <v>清瀬市</v>
      </c>
      <c r="D744" s="8" t="str">
        <f>IF(AND(E744&lt;F744,E744&lt;G744,E744&lt;H744),"区",IF(AND(F744&lt;G744,F744&lt;H744),"市",IF(G744&lt;H744,"町","村")))</f>
        <v>市</v>
      </c>
      <c r="E744" s="8">
        <f>IF(COUNTIF($L744,"*区*"),FIND("区",$L744,2),100)</f>
        <v>100</v>
      </c>
      <c r="F744" s="8">
        <f>IF(COUNTIF($L744,"*市*"),FIND("市",$L744,2),100)</f>
        <v>3</v>
      </c>
      <c r="G744" s="8">
        <f>IF(COUNTIF($L744,"*町田市*"),100,IF(COUNTIF(L744,"*町*"),FIND("町",$L744),100))</f>
        <v>100</v>
      </c>
      <c r="H744" s="8">
        <f>IF(COUNTIF($L744,"*東村山*"),100,IF(COUNTIF(L744,"*武蔵村山*"),100,IF(COUNTIF(L744,"*羽村市*"),100,IF(COUNTIF(L744,"*村*"),FIND("村",$L744,2),100))))</f>
        <v>100</v>
      </c>
      <c r="I744" s="37" t="s">
        <v>1039</v>
      </c>
      <c r="J744" s="37" t="s">
        <v>1572</v>
      </c>
      <c r="K744" s="37" t="s">
        <v>464</v>
      </c>
      <c r="L744" s="37" t="s">
        <v>1964</v>
      </c>
      <c r="M744" s="37" t="s">
        <v>2321</v>
      </c>
      <c r="N744" s="37" t="s">
        <v>3</v>
      </c>
      <c r="O744" s="34">
        <v>45930</v>
      </c>
    </row>
    <row r="745" spans="1:15" x14ac:dyDescent="0.15">
      <c r="A745" s="3">
        <f t="shared" si="11"/>
        <v>744</v>
      </c>
      <c r="B745" s="7">
        <f>VLOOKUP(C745,区市町村番号!$B$3:$C$64,2,FALSE)</f>
        <v>42</v>
      </c>
      <c r="C745" s="8" t="str">
        <f>IF(D745="区",LEFT(L745,FIND("区",L745)),IF(D745="市",LEFT(L745,FIND("市",L745)),IF(D745="町",LEFT(L745,FIND("町",L745)),IF(D745="村",LEFT(L745,FIND("村",L745)),"エラー"))))</f>
        <v>清瀬市</v>
      </c>
      <c r="D745" s="8" t="str">
        <f>IF(AND(E745&lt;F745,E745&lt;G745,E745&lt;H745),"区",IF(AND(F745&lt;G745,F745&lt;H745),"市",IF(G745&lt;H745,"町","村")))</f>
        <v>市</v>
      </c>
      <c r="E745" s="8">
        <f>IF(COUNTIF($L745,"*区*"),FIND("区",$L745,2),100)</f>
        <v>100</v>
      </c>
      <c r="F745" s="8">
        <f>IF(COUNTIF($L745,"*市*"),FIND("市",$L745,2),100)</f>
        <v>3</v>
      </c>
      <c r="G745" s="8">
        <f>IF(COUNTIF($L745,"*町田市*"),100,IF(COUNTIF(L745,"*町*"),FIND("町",$L745),100))</f>
        <v>100</v>
      </c>
      <c r="H745" s="8">
        <f>IF(COUNTIF($L745,"*東村山*"),100,IF(COUNTIF(L745,"*武蔵村山*"),100,IF(COUNTIF(L745,"*羽村市*"),100,IF(COUNTIF(L745,"*村*"),FIND("村",$L745,2),100))))</f>
        <v>100</v>
      </c>
      <c r="I745" s="37" t="s">
        <v>1466</v>
      </c>
      <c r="J745" s="37" t="s">
        <v>1572</v>
      </c>
      <c r="K745" s="37" t="s">
        <v>464</v>
      </c>
      <c r="L745" s="37" t="s">
        <v>1964</v>
      </c>
      <c r="M745" s="37" t="s">
        <v>2321</v>
      </c>
      <c r="N745" s="37" t="s">
        <v>3</v>
      </c>
      <c r="O745" s="34">
        <v>46752</v>
      </c>
    </row>
    <row r="746" spans="1:15" x14ac:dyDescent="0.15">
      <c r="A746" s="3">
        <f t="shared" si="11"/>
        <v>745</v>
      </c>
      <c r="B746" s="7">
        <f>VLOOKUP(C746,区市町村番号!$B$3:$C$64,2,FALSE)</f>
        <v>42</v>
      </c>
      <c r="C746" s="8" t="str">
        <f>IF(D746="区",LEFT(L746,FIND("区",L746)),IF(D746="市",LEFT(L746,FIND("市",L746)),IF(D746="町",LEFT(L746,FIND("町",L746)),IF(D746="村",LEFT(L746,FIND("村",L746)),"エラー"))))</f>
        <v>清瀬市</v>
      </c>
      <c r="D746" s="8" t="str">
        <f>IF(AND(E746&lt;F746,E746&lt;G746,E746&lt;H746),"区",IF(AND(F746&lt;G746,F746&lt;H746),"市",IF(G746&lt;H746,"町","村")))</f>
        <v>市</v>
      </c>
      <c r="E746" s="8">
        <f>IF(COUNTIF($L746,"*区*"),FIND("区",$L746,2),100)</f>
        <v>100</v>
      </c>
      <c r="F746" s="8">
        <f>IF(COUNTIF($L746,"*市*"),FIND("市",$L746,2),100)</f>
        <v>3</v>
      </c>
      <c r="G746" s="8">
        <f>IF(COUNTIF($L746,"*町田市*"),100,IF(COUNTIF(L746,"*町*"),FIND("町",$L746),100))</f>
        <v>100</v>
      </c>
      <c r="H746" s="8">
        <f>IF(COUNTIF($L746,"*東村山*"),100,IF(COUNTIF(L746,"*武蔵村山*"),100,IF(COUNTIF(L746,"*羽村市*"),100,IF(COUNTIF(L746,"*村*"),FIND("村",$L746,2),100))))</f>
        <v>100</v>
      </c>
      <c r="I746" s="36" t="s">
        <v>1223</v>
      </c>
      <c r="J746" s="36" t="s">
        <v>785</v>
      </c>
      <c r="K746" s="36" t="s">
        <v>659</v>
      </c>
      <c r="L746" s="36" t="s">
        <v>786</v>
      </c>
      <c r="M746" s="36" t="s">
        <v>787</v>
      </c>
      <c r="N746" s="36" t="s">
        <v>3</v>
      </c>
      <c r="O746" s="34">
        <v>46112</v>
      </c>
    </row>
    <row r="747" spans="1:15" x14ac:dyDescent="0.15">
      <c r="A747" s="3">
        <f t="shared" si="11"/>
        <v>746</v>
      </c>
      <c r="B747" s="7">
        <f>VLOOKUP(C747,区市町村番号!$B$3:$C$64,2,FALSE)</f>
        <v>42</v>
      </c>
      <c r="C747" s="8" t="str">
        <f>IF(D747="区",LEFT(L747,FIND("区",L747)),IF(D747="市",LEFT(L747,FIND("市",L747)),IF(D747="町",LEFT(L747,FIND("町",L747)),IF(D747="村",LEFT(L747,FIND("村",L747)),"エラー"))))</f>
        <v>清瀬市</v>
      </c>
      <c r="D747" s="8" t="str">
        <f>IF(AND(E747&lt;F747,E747&lt;G747,E747&lt;H747),"区",IF(AND(F747&lt;G747,F747&lt;H747),"市",IF(G747&lt;H747,"町","村")))</f>
        <v>市</v>
      </c>
      <c r="E747" s="8">
        <f>IF(COUNTIF($L747,"*区*"),FIND("区",$L747,2),100)</f>
        <v>100</v>
      </c>
      <c r="F747" s="8">
        <f>IF(COUNTIF($L747,"*市*"),FIND("市",$L747,2),100)</f>
        <v>3</v>
      </c>
      <c r="G747" s="8">
        <f>IF(COUNTIF($L747,"*町田市*"),100,IF(COUNTIF(L747,"*町*"),FIND("町",$L747),100))</f>
        <v>100</v>
      </c>
      <c r="H747" s="8">
        <f>IF(COUNTIF($L747,"*東村山*"),100,IF(COUNTIF(L747,"*武蔵村山*"),100,IF(COUNTIF(L747,"*羽村市*"),100,IF(COUNTIF(L747,"*村*"),FIND("村",$L747,2),100))))</f>
        <v>100</v>
      </c>
      <c r="I747" s="37" t="s">
        <v>1222</v>
      </c>
      <c r="J747" s="37" t="s">
        <v>785</v>
      </c>
      <c r="K747" s="37" t="s">
        <v>659</v>
      </c>
      <c r="L747" s="37" t="s">
        <v>786</v>
      </c>
      <c r="M747" s="37" t="s">
        <v>787</v>
      </c>
      <c r="N747" s="37" t="s">
        <v>81</v>
      </c>
      <c r="O747" s="34">
        <v>46112</v>
      </c>
    </row>
    <row r="748" spans="1:15" x14ac:dyDescent="0.15">
      <c r="A748" s="3">
        <f t="shared" si="11"/>
        <v>747</v>
      </c>
      <c r="B748" s="7">
        <f>VLOOKUP(C748,区市町村番号!$B$3:$C$64,2,FALSE)</f>
        <v>42</v>
      </c>
      <c r="C748" s="8" t="str">
        <f>IF(D748="区",LEFT(L748,FIND("区",L748)),IF(D748="市",LEFT(L748,FIND("市",L748)),IF(D748="町",LEFT(L748,FIND("町",L748)),IF(D748="村",LEFT(L748,FIND("村",L748)),"エラー"))))</f>
        <v>清瀬市</v>
      </c>
      <c r="D748" s="8" t="str">
        <f>IF(AND(E748&lt;F748,E748&lt;G748,E748&lt;H748),"区",IF(AND(F748&lt;G748,F748&lt;H748),"市",IF(G748&lt;H748,"町","村")))</f>
        <v>市</v>
      </c>
      <c r="E748" s="8">
        <f>IF(COUNTIF($L748,"*区*"),FIND("区",$L748,2),100)</f>
        <v>100</v>
      </c>
      <c r="F748" s="8">
        <f>IF(COUNTIF($L748,"*市*"),FIND("市",$L748,2),100)</f>
        <v>3</v>
      </c>
      <c r="G748" s="8">
        <f>IF(COUNTIF($L748,"*町田市*"),100,IF(COUNTIF(L748,"*町*"),FIND("町",$L748),100))</f>
        <v>5</v>
      </c>
      <c r="H748" s="8">
        <f>IF(COUNTIF($L748,"*東村山*"),100,IF(COUNTIF(L748,"*武蔵村山*"),100,IF(COUNTIF(L748,"*羽村市*"),100,IF(COUNTIF(L748,"*村*"),FIND("村",$L748,2),100))))</f>
        <v>100</v>
      </c>
      <c r="I748" s="37" t="s">
        <v>1125</v>
      </c>
      <c r="J748" s="37" t="s">
        <v>1623</v>
      </c>
      <c r="K748" s="37" t="s">
        <v>394</v>
      </c>
      <c r="L748" s="37" t="s">
        <v>2012</v>
      </c>
      <c r="M748" s="37" t="s">
        <v>2376</v>
      </c>
      <c r="N748" s="37" t="s">
        <v>3</v>
      </c>
      <c r="O748" s="34">
        <v>47664</v>
      </c>
    </row>
    <row r="749" spans="1:15" x14ac:dyDescent="0.15">
      <c r="A749" s="3">
        <f t="shared" si="11"/>
        <v>748</v>
      </c>
      <c r="B749" s="7">
        <f>VLOOKUP(C749,区市町村番号!$B$3:$C$64,2,FALSE)</f>
        <v>42</v>
      </c>
      <c r="C749" s="8" t="str">
        <f>IF(D749="区",LEFT(L749,FIND("区",L749)),IF(D749="市",LEFT(L749,FIND("市",L749)),IF(D749="町",LEFT(L749,FIND("町",L749)),IF(D749="村",LEFT(L749,FIND("村",L749)),"エラー"))))</f>
        <v>清瀬市</v>
      </c>
      <c r="D749" s="8" t="str">
        <f>IF(AND(E749&lt;F749,E749&lt;G749,E749&lt;H749),"区",IF(AND(F749&lt;G749,F749&lt;H749),"市",IF(G749&lt;H749,"町","村")))</f>
        <v>市</v>
      </c>
      <c r="E749" s="8">
        <f>IF(COUNTIF($L749,"*区*"),FIND("区",$L749,2),100)</f>
        <v>100</v>
      </c>
      <c r="F749" s="8">
        <f>IF(COUNTIF($L749,"*市*"),FIND("市",$L749,2),100)</f>
        <v>3</v>
      </c>
      <c r="G749" s="8">
        <f>IF(COUNTIF($L749,"*町田市*"),100,IF(COUNTIF(L749,"*町*"),FIND("町",$L749),100))</f>
        <v>5</v>
      </c>
      <c r="H749" s="8">
        <f>IF(COUNTIF($L749,"*東村山*"),100,IF(COUNTIF(L749,"*武蔵村山*"),100,IF(COUNTIF(L749,"*羽村市*"),100,IF(COUNTIF(L749,"*村*"),FIND("村",$L749,2),100))))</f>
        <v>100</v>
      </c>
      <c r="I749" s="38" t="s">
        <v>3284</v>
      </c>
      <c r="J749" s="39" t="s">
        <v>1623</v>
      </c>
      <c r="K749" s="39" t="s">
        <v>394</v>
      </c>
      <c r="L749" s="39" t="s">
        <v>2012</v>
      </c>
      <c r="M749" s="39" t="s">
        <v>2376</v>
      </c>
      <c r="N749" s="40" t="s">
        <v>3</v>
      </c>
      <c r="O749" s="34">
        <v>47573</v>
      </c>
    </row>
    <row r="750" spans="1:15" x14ac:dyDescent="0.15">
      <c r="A750" s="3">
        <f t="shared" si="11"/>
        <v>749</v>
      </c>
      <c r="B750" s="7">
        <f>VLOOKUP(C750,区市町村番号!$B$3:$C$64,2,FALSE)</f>
        <v>42</v>
      </c>
      <c r="C750" s="8" t="str">
        <f>IF(D750="区",LEFT(L750,FIND("区",L750)),IF(D750="市",LEFT(L750,FIND("市",L750)),IF(D750="町",LEFT(L750,FIND("町",L750)),IF(D750="村",LEFT(L750,FIND("村",L750)),"エラー"))))</f>
        <v>清瀬市</v>
      </c>
      <c r="D750" s="8" t="str">
        <f>IF(AND(E750&lt;F750,E750&lt;G750,E750&lt;H750),"区",IF(AND(F750&lt;G750,F750&lt;H750),"市",IF(G750&lt;H750,"町","村")))</f>
        <v>市</v>
      </c>
      <c r="E750" s="8">
        <f>IF(COUNTIF($L750,"*区*"),FIND("区",$L750,2),100)</f>
        <v>100</v>
      </c>
      <c r="F750" s="8">
        <f>IF(COUNTIF($L750,"*市*"),FIND("市",$L750,2),100)</f>
        <v>3</v>
      </c>
      <c r="G750" s="8">
        <f>IF(COUNTIF($L750,"*町田市*"),100,IF(COUNTIF(L750,"*町*"),FIND("町",$L750),100))</f>
        <v>100</v>
      </c>
      <c r="H750" s="8">
        <f>IF(COUNTIF($L750,"*東村山*"),100,IF(COUNTIF(L750,"*武蔵村山*"),100,IF(COUNTIF(L750,"*羽村市*"),100,IF(COUNTIF(L750,"*村*"),FIND("村",$L750,2),100))))</f>
        <v>100</v>
      </c>
      <c r="I750" s="37" t="s">
        <v>967</v>
      </c>
      <c r="J750" s="37" t="s">
        <v>1530</v>
      </c>
      <c r="K750" s="37" t="s">
        <v>1831</v>
      </c>
      <c r="L750" s="37" t="s">
        <v>1920</v>
      </c>
      <c r="M750" s="37" t="s">
        <v>2276</v>
      </c>
      <c r="N750" s="37" t="s">
        <v>3</v>
      </c>
      <c r="O750" s="34">
        <v>47542</v>
      </c>
    </row>
    <row r="751" spans="1:15" x14ac:dyDescent="0.15">
      <c r="A751" s="3">
        <f t="shared" si="11"/>
        <v>750</v>
      </c>
      <c r="B751" s="7">
        <f>VLOOKUP(C751,区市町村番号!$B$3:$C$64,2,FALSE)</f>
        <v>43</v>
      </c>
      <c r="C751" s="8" t="str">
        <f>IF(D751="区",LEFT(L751,FIND("区",L751)),IF(D751="市",LEFT(L751,FIND("市",L751)),IF(D751="町",LEFT(L751,FIND("町",L751)),IF(D751="村",LEFT(L751,FIND("村",L751)),"エラー"))))</f>
        <v>東久留米市</v>
      </c>
      <c r="D751" s="8" t="str">
        <f>IF(AND(E751&lt;F751,E751&lt;G751,E751&lt;H751),"区",IF(AND(F751&lt;G751,F751&lt;H751),"市",IF(G751&lt;H751,"町","村")))</f>
        <v>市</v>
      </c>
      <c r="E751" s="8">
        <f>IF(COUNTIF($L751,"*区*"),FIND("区",$L751,2),100)</f>
        <v>100</v>
      </c>
      <c r="F751" s="8">
        <f>IF(COUNTIF($L751,"*市*"),FIND("市",$L751,2),100)</f>
        <v>5</v>
      </c>
      <c r="G751" s="8">
        <f>IF(COUNTIF($L751,"*町田市*"),100,IF(COUNTIF(L751,"*町*"),FIND("町",$L751),100))</f>
        <v>100</v>
      </c>
      <c r="H751" s="8">
        <f>IF(COUNTIF($L751,"*東村山*"),100,IF(COUNTIF(L751,"*武蔵村山*"),100,IF(COUNTIF(L751,"*羽村市*"),100,IF(COUNTIF(L751,"*村*"),FIND("村",$L751,2),100))))</f>
        <v>100</v>
      </c>
      <c r="I751" s="37" t="s">
        <v>1070</v>
      </c>
      <c r="J751" s="37" t="s">
        <v>791</v>
      </c>
      <c r="K751" s="37" t="s">
        <v>767</v>
      </c>
      <c r="L751" s="37" t="s">
        <v>796</v>
      </c>
      <c r="M751" s="37" t="s">
        <v>800</v>
      </c>
      <c r="N751" s="37" t="s">
        <v>14</v>
      </c>
      <c r="O751" s="34">
        <v>47603</v>
      </c>
    </row>
    <row r="752" spans="1:15" x14ac:dyDescent="0.15">
      <c r="A752" s="3">
        <f t="shared" si="11"/>
        <v>751</v>
      </c>
      <c r="B752" s="7">
        <f>VLOOKUP(C752,区市町村番号!$B$3:$C$64,2,FALSE)</f>
        <v>43</v>
      </c>
      <c r="C752" s="8" t="str">
        <f>IF(D752="区",LEFT(L752,FIND("区",L752)),IF(D752="市",LEFT(L752,FIND("市",L752)),IF(D752="町",LEFT(L752,FIND("町",L752)),IF(D752="村",LEFT(L752,FIND("村",L752)),"エラー"))))</f>
        <v>東久留米市</v>
      </c>
      <c r="D752" s="8" t="str">
        <f>IF(AND(E752&lt;F752,E752&lt;G752,E752&lt;H752),"区",IF(AND(F752&lt;G752,F752&lt;H752),"市",IF(G752&lt;H752,"町","村")))</f>
        <v>市</v>
      </c>
      <c r="E752" s="8">
        <f>IF(COUNTIF($L752,"*区*"),FIND("区",$L752,2),100)</f>
        <v>100</v>
      </c>
      <c r="F752" s="8">
        <f>IF(COUNTIF($L752,"*市*"),FIND("市",$L752,2),100)</f>
        <v>5</v>
      </c>
      <c r="G752" s="8">
        <f>IF(COUNTIF($L752,"*町田市*"),100,IF(COUNTIF(L752,"*町*"),FIND("町",$L752),100))</f>
        <v>100</v>
      </c>
      <c r="H752" s="8">
        <f>IF(COUNTIF($L752,"*東村山*"),100,IF(COUNTIF(L752,"*武蔵村山*"),100,IF(COUNTIF(L752,"*羽村市*"),100,IF(COUNTIF(L752,"*村*"),FIND("村",$L752,2),100))))</f>
        <v>100</v>
      </c>
      <c r="I752" s="37" t="s">
        <v>922</v>
      </c>
      <c r="J752" s="37" t="s">
        <v>1506</v>
      </c>
      <c r="K752" s="37" t="s">
        <v>741</v>
      </c>
      <c r="L752" s="37" t="s">
        <v>3320</v>
      </c>
      <c r="M752" s="37" t="s">
        <v>2250</v>
      </c>
      <c r="N752" s="37" t="s">
        <v>11</v>
      </c>
      <c r="O752" s="34">
        <v>47542</v>
      </c>
    </row>
    <row r="753" spans="1:15" x14ac:dyDescent="0.15">
      <c r="A753" s="3">
        <f t="shared" si="11"/>
        <v>752</v>
      </c>
      <c r="B753" s="7">
        <f>VLOOKUP(C753,区市町村番号!$B$3:$C$64,2,FALSE)</f>
        <v>43</v>
      </c>
      <c r="C753" s="8" t="str">
        <f>IF(D753="区",LEFT(L753,FIND("区",L753)),IF(D753="市",LEFT(L753,FIND("市",L753)),IF(D753="町",LEFT(L753,FIND("町",L753)),IF(D753="村",LEFT(L753,FIND("村",L753)),"エラー"))))</f>
        <v>東久留米市</v>
      </c>
      <c r="D753" s="8" t="str">
        <f>IF(AND(E753&lt;F753,E753&lt;G753,E753&lt;H753),"区",IF(AND(F753&lt;G753,F753&lt;H753),"市",IF(G753&lt;H753,"町","村")))</f>
        <v>市</v>
      </c>
      <c r="E753" s="8">
        <f>IF(COUNTIF($L753,"*区*"),FIND("区",$L753,2),100)</f>
        <v>100</v>
      </c>
      <c r="F753" s="8">
        <f>IF(COUNTIF($L753,"*市*"),FIND("市",$L753,2),100)</f>
        <v>5</v>
      </c>
      <c r="G753" s="8">
        <f>IF(COUNTIF($L753,"*町田市*"),100,IF(COUNTIF(L753,"*町*"),FIND("町",$L753),100))</f>
        <v>7</v>
      </c>
      <c r="H753" s="8">
        <f>IF(COUNTIF($L753,"*東村山*"),100,IF(COUNTIF(L753,"*武蔵村山*"),100,IF(COUNTIF(L753,"*羽村市*"),100,IF(COUNTIF(L753,"*村*"),FIND("村",$L753,2),100))))</f>
        <v>100</v>
      </c>
      <c r="I753" s="37" t="s">
        <v>884</v>
      </c>
      <c r="J753" s="37" t="s">
        <v>1481</v>
      </c>
      <c r="K753" s="37" t="s">
        <v>573</v>
      </c>
      <c r="L753" s="37" t="s">
        <v>140</v>
      </c>
      <c r="M753" s="37" t="s">
        <v>2224</v>
      </c>
      <c r="N753" s="37" t="s">
        <v>63</v>
      </c>
      <c r="O753" s="34">
        <v>47726</v>
      </c>
    </row>
    <row r="754" spans="1:15" x14ac:dyDescent="0.15">
      <c r="A754" s="3">
        <f t="shared" si="11"/>
        <v>753</v>
      </c>
      <c r="B754" s="7">
        <f>VLOOKUP(C754,区市町村番号!$B$3:$C$64,2,FALSE)</f>
        <v>43</v>
      </c>
      <c r="C754" s="8" t="str">
        <f>IF(D754="区",LEFT(L754,FIND("区",L754)),IF(D754="市",LEFT(L754,FIND("市",L754)),IF(D754="町",LEFT(L754,FIND("町",L754)),IF(D754="村",LEFT(L754,FIND("村",L754)),"エラー"))))</f>
        <v>東久留米市</v>
      </c>
      <c r="D754" s="8" t="str">
        <f>IF(AND(E754&lt;F754,E754&lt;G754,E754&lt;H754),"区",IF(AND(F754&lt;G754,F754&lt;H754),"市",IF(G754&lt;H754,"町","村")))</f>
        <v>市</v>
      </c>
      <c r="E754" s="8">
        <f>IF(COUNTIF($L754,"*区*"),FIND("区",$L754,2),100)</f>
        <v>100</v>
      </c>
      <c r="F754" s="8">
        <f>IF(COUNTIF($L754,"*市*"),FIND("市",$L754,2),100)</f>
        <v>5</v>
      </c>
      <c r="G754" s="8">
        <f>IF(COUNTIF($L754,"*町田市*"),100,IF(COUNTIF(L754,"*町*"),FIND("町",$L754),100))</f>
        <v>7</v>
      </c>
      <c r="H754" s="8">
        <f>IF(COUNTIF($L754,"*東村山*"),100,IF(COUNTIF(L754,"*武蔵村山*"),100,IF(COUNTIF(L754,"*羽村市*"),100,IF(COUNTIF(L754,"*村*"),FIND("村",$L754,2),100))))</f>
        <v>100</v>
      </c>
      <c r="I754" s="37" t="s">
        <v>1100</v>
      </c>
      <c r="J754" s="37" t="s">
        <v>1608</v>
      </c>
      <c r="K754" s="37" t="s">
        <v>573</v>
      </c>
      <c r="L754" s="37" t="s">
        <v>1995</v>
      </c>
      <c r="M754" s="37" t="s">
        <v>2358</v>
      </c>
      <c r="N754" s="37" t="s">
        <v>14</v>
      </c>
      <c r="O754" s="34">
        <v>47756</v>
      </c>
    </row>
    <row r="755" spans="1:15" x14ac:dyDescent="0.15">
      <c r="A755" s="3">
        <f t="shared" si="11"/>
        <v>754</v>
      </c>
      <c r="B755" s="7">
        <f>VLOOKUP(C755,区市町村番号!$B$3:$C$64,2,FALSE)</f>
        <v>44</v>
      </c>
      <c r="C755" s="8" t="str">
        <f>IF(D755="区",LEFT(L755,FIND("区",L755)),IF(D755="市",LEFT(L755,FIND("市",L755)),IF(D755="町",LEFT(L755,FIND("町",L755)),IF(D755="村",LEFT(L755,FIND("村",L755)),"エラー"))))</f>
        <v>武蔵村山市</v>
      </c>
      <c r="D755" s="8" t="str">
        <f>IF(AND(E755&lt;F755,E755&lt;G755,E755&lt;H755),"区",IF(AND(F755&lt;G755,F755&lt;H755),"市",IF(G755&lt;H755,"町","村")))</f>
        <v>市</v>
      </c>
      <c r="E755" s="8">
        <f>IF(COUNTIF($L755,"*区*"),FIND("区",$L755,2),100)</f>
        <v>100</v>
      </c>
      <c r="F755" s="8">
        <f>IF(COUNTIF($L755,"*市*"),FIND("市",$L755,2),100)</f>
        <v>5</v>
      </c>
      <c r="G755" s="8">
        <f>IF(COUNTIF($L755,"*町田市*"),100,IF(COUNTIF(L755,"*町*"),FIND("町",$L755),100))</f>
        <v>100</v>
      </c>
      <c r="H755" s="8">
        <f>IF(COUNTIF($L755,"*東村山*"),100,IF(COUNTIF(L755,"*武蔵村山*"),100,IF(COUNTIF(L755,"*羽村市*"),100,IF(COUNTIF(L755,"*村*"),FIND("村",$L755,2),100))))</f>
        <v>100</v>
      </c>
      <c r="I755" s="37" t="s">
        <v>868</v>
      </c>
      <c r="J755" s="37" t="s">
        <v>1473</v>
      </c>
      <c r="K755" s="37" t="s">
        <v>680</v>
      </c>
      <c r="L755" s="37" t="s">
        <v>3171</v>
      </c>
      <c r="M755" s="37" t="s">
        <v>2215</v>
      </c>
      <c r="N755" s="37" t="s">
        <v>43</v>
      </c>
      <c r="O755" s="34">
        <v>47514</v>
      </c>
    </row>
    <row r="756" spans="1:15" x14ac:dyDescent="0.15">
      <c r="A756" s="3">
        <f t="shared" si="11"/>
        <v>755</v>
      </c>
      <c r="B756" s="7">
        <f>VLOOKUP(C756,区市町村番号!$B$3:$C$64,2,FALSE)</f>
        <v>44</v>
      </c>
      <c r="C756" s="8" t="str">
        <f>IF(D756="区",LEFT(L756,FIND("区",L756)),IF(D756="市",LEFT(L756,FIND("市",L756)),IF(D756="町",LEFT(L756,FIND("町",L756)),IF(D756="村",LEFT(L756,FIND("村",L756)),"エラー"))))</f>
        <v>武蔵村山市</v>
      </c>
      <c r="D756" s="8" t="str">
        <f>IF(AND(E756&lt;F756,E756&lt;G756,E756&lt;H756),"区",IF(AND(F756&lt;G756,F756&lt;H756),"市",IF(G756&lt;H756,"町","村")))</f>
        <v>市</v>
      </c>
      <c r="E756" s="8">
        <f>IF(COUNTIF($L756,"*区*"),FIND("区",$L756,2),100)</f>
        <v>100</v>
      </c>
      <c r="F756" s="8">
        <f>IF(COUNTIF($L756,"*市*"),FIND("市",$L756,2),100)</f>
        <v>5</v>
      </c>
      <c r="G756" s="8">
        <f>IF(COUNTIF($L756,"*町田市*"),100,IF(COUNTIF(L756,"*町*"),FIND("町",$L756),100))</f>
        <v>100</v>
      </c>
      <c r="H756" s="8">
        <f>IF(COUNTIF($L756,"*東村山*"),100,IF(COUNTIF(L756,"*武蔵村山*"),100,IF(COUNTIF(L756,"*羽村市*"),100,IF(COUNTIF(L756,"*村*"),FIND("村",$L756,2),100))))</f>
        <v>100</v>
      </c>
      <c r="I756" s="37" t="s">
        <v>864</v>
      </c>
      <c r="J756" s="37" t="s">
        <v>1471</v>
      </c>
      <c r="K756" s="37" t="s">
        <v>620</v>
      </c>
      <c r="L756" s="37" t="s">
        <v>1867</v>
      </c>
      <c r="M756" s="37" t="s">
        <v>2213</v>
      </c>
      <c r="N756" s="37" t="s">
        <v>2</v>
      </c>
      <c r="O756" s="34">
        <v>47514</v>
      </c>
    </row>
    <row r="757" spans="1:15" x14ac:dyDescent="0.15">
      <c r="A757" s="3">
        <f t="shared" si="11"/>
        <v>756</v>
      </c>
      <c r="B757" s="7">
        <f>VLOOKUP(C757,区市町村番号!$B$3:$C$64,2,FALSE)</f>
        <v>44</v>
      </c>
      <c r="C757" s="8" t="str">
        <f>IF(D757="区",LEFT(L757,FIND("区",L757)),IF(D757="市",LEFT(L757,FIND("市",L757)),IF(D757="町",LEFT(L757,FIND("町",L757)),IF(D757="村",LEFT(L757,FIND("村",L757)),"エラー"))))</f>
        <v>武蔵村山市</v>
      </c>
      <c r="D757" s="8" t="str">
        <f>IF(AND(E757&lt;F757,E757&lt;G757,E757&lt;H757),"区",IF(AND(F757&lt;G757,F757&lt;H757),"市",IF(G757&lt;H757,"町","村")))</f>
        <v>市</v>
      </c>
      <c r="E757" s="8">
        <f>IF(COUNTIF($L757,"*区*"),FIND("区",$L757,2),100)</f>
        <v>100</v>
      </c>
      <c r="F757" s="8">
        <f>IF(COUNTIF($L757,"*市*"),FIND("市",$L757,2),100)</f>
        <v>5</v>
      </c>
      <c r="G757" s="8">
        <f>IF(COUNTIF($L757,"*町田市*"),100,IF(COUNTIF(L757,"*町*"),FIND("町",$L757),100))</f>
        <v>100</v>
      </c>
      <c r="H757" s="8">
        <f>IF(COUNTIF($L757,"*東村山*"),100,IF(COUNTIF(L757,"*武蔵村山*"),100,IF(COUNTIF(L757,"*羽村市*"),100,IF(COUNTIF(L757,"*村*"),FIND("村",$L757,2),100))))</f>
        <v>100</v>
      </c>
      <c r="I757" s="37" t="s">
        <v>3114</v>
      </c>
      <c r="J757" s="37" t="s">
        <v>3233</v>
      </c>
      <c r="K757" s="37" t="s">
        <v>3234</v>
      </c>
      <c r="L757" s="37" t="s">
        <v>3235</v>
      </c>
      <c r="M757" s="37" t="s">
        <v>3236</v>
      </c>
      <c r="N757" s="37" t="s">
        <v>3</v>
      </c>
      <c r="O757" s="34">
        <v>47299</v>
      </c>
    </row>
    <row r="758" spans="1:15" x14ac:dyDescent="0.15">
      <c r="A758" s="3">
        <f t="shared" si="11"/>
        <v>757</v>
      </c>
      <c r="B758" s="7">
        <f>VLOOKUP(C758,区市町村番号!$B$3:$C$64,2,FALSE)</f>
        <v>44</v>
      </c>
      <c r="C758" s="8" t="str">
        <f>IF(D758="区",LEFT(L758,FIND("区",L758)),IF(D758="市",LEFT(L758,FIND("市",L758)),IF(D758="町",LEFT(L758,FIND("町",L758)),IF(D758="村",LEFT(L758,FIND("村",L758)),"エラー"))))</f>
        <v>武蔵村山市</v>
      </c>
      <c r="D758" s="8" t="str">
        <f>IF(AND(E758&lt;F758,E758&lt;G758,E758&lt;H758),"区",IF(AND(F758&lt;G758,F758&lt;H758),"市",IF(G758&lt;H758,"町","村")))</f>
        <v>市</v>
      </c>
      <c r="E758" s="8">
        <f>IF(COUNTIF($L758,"*区*"),FIND("区",$L758,2),100)</f>
        <v>100</v>
      </c>
      <c r="F758" s="8">
        <f>IF(COUNTIF($L758,"*市*"),FIND("市",$L758,2),100)</f>
        <v>5</v>
      </c>
      <c r="G758" s="8">
        <f>IF(COUNTIF($L758,"*町田市*"),100,IF(COUNTIF(L758,"*町*"),FIND("町",$L758),100))</f>
        <v>100</v>
      </c>
      <c r="H758" s="8">
        <f>IF(COUNTIF($L758,"*東村山*"),100,IF(COUNTIF(L758,"*武蔵村山*"),100,IF(COUNTIF(L758,"*羽村市*"),100,IF(COUNTIF(L758,"*村*"),FIND("村",$L758,2),100))))</f>
        <v>100</v>
      </c>
      <c r="I758" s="37" t="s">
        <v>1326</v>
      </c>
      <c r="J758" s="37" t="s">
        <v>1750</v>
      </c>
      <c r="K758" s="37" t="s">
        <v>1859</v>
      </c>
      <c r="L758" s="37" t="s">
        <v>2141</v>
      </c>
      <c r="M758" s="37" t="s">
        <v>2502</v>
      </c>
      <c r="N758" s="37" t="s">
        <v>48</v>
      </c>
      <c r="O758" s="34">
        <v>47118</v>
      </c>
    </row>
    <row r="759" spans="1:15" x14ac:dyDescent="0.15">
      <c r="A759" s="3">
        <f t="shared" si="11"/>
        <v>758</v>
      </c>
      <c r="B759" s="7">
        <f>VLOOKUP(C759,区市町村番号!$B$3:$C$64,2,FALSE)</f>
        <v>44</v>
      </c>
      <c r="C759" s="8" t="str">
        <f>IF(D759="区",LEFT(L759,FIND("区",L759)),IF(D759="市",LEFT(L759,FIND("市",L759)),IF(D759="町",LEFT(L759,FIND("町",L759)),IF(D759="村",LEFT(L759,FIND("村",L759)),"エラー"))))</f>
        <v>武蔵村山市</v>
      </c>
      <c r="D759" s="8" t="str">
        <f>IF(AND(E759&lt;F759,E759&lt;G759,E759&lt;H759),"区",IF(AND(F759&lt;G759,F759&lt;H759),"市",IF(G759&lt;H759,"町","村")))</f>
        <v>市</v>
      </c>
      <c r="E759" s="8">
        <f>IF(COUNTIF($L759,"*区*"),FIND("区",$L759,2),100)</f>
        <v>100</v>
      </c>
      <c r="F759" s="8">
        <f>IF(COUNTIF($L759,"*市*"),FIND("市",$L759,2),100)</f>
        <v>5</v>
      </c>
      <c r="G759" s="8">
        <f>IF(COUNTIF($L759,"*町田市*"),100,IF(COUNTIF(L759,"*町*"),FIND("町",$L759),100))</f>
        <v>100</v>
      </c>
      <c r="H759" s="8">
        <f>IF(COUNTIF($L759,"*東村山*"),100,IF(COUNTIF(L759,"*武蔵村山*"),100,IF(COUNTIF(L759,"*羽村市*"),100,IF(COUNTIF(L759,"*村*"),FIND("村",$L759,2),100))))</f>
        <v>100</v>
      </c>
      <c r="I759" s="37" t="s">
        <v>1239</v>
      </c>
      <c r="J759" s="37" t="s">
        <v>1708</v>
      </c>
      <c r="K759" s="37" t="s">
        <v>680</v>
      </c>
      <c r="L759" s="37" t="s">
        <v>2094</v>
      </c>
      <c r="M759" s="37" t="s">
        <v>2461</v>
      </c>
      <c r="N759" s="37" t="s">
        <v>13</v>
      </c>
      <c r="O759" s="34">
        <v>46173</v>
      </c>
    </row>
    <row r="760" spans="1:15" x14ac:dyDescent="0.15">
      <c r="A760" s="3">
        <f t="shared" si="11"/>
        <v>759</v>
      </c>
      <c r="B760" s="7">
        <f>VLOOKUP(C760,区市町村番号!$B$3:$C$64,2,FALSE)</f>
        <v>45</v>
      </c>
      <c r="C760" s="8" t="str">
        <f>IF(D760="区",LEFT(L760,FIND("区",L760)),IF(D760="市",LEFT(L760,FIND("市",L760)),IF(D760="町",LEFT(L760,FIND("町",L760)),IF(D760="村",LEFT(L760,FIND("村",L760)),"エラー"))))</f>
        <v>多摩市</v>
      </c>
      <c r="D760" s="8" t="str">
        <f>IF(AND(E760&lt;F760,E760&lt;G760,E760&lt;H760),"区",IF(AND(F760&lt;G760,F760&lt;H760),"市",IF(G760&lt;H760,"町","村")))</f>
        <v>市</v>
      </c>
      <c r="E760" s="8">
        <f>IF(COUNTIF($L760,"*区*"),FIND("区",$L760,2),100)</f>
        <v>100</v>
      </c>
      <c r="F760" s="8">
        <f>IF(COUNTIF($L760,"*市*"),FIND("市",$L760,2),100)</f>
        <v>3</v>
      </c>
      <c r="G760" s="8">
        <f>IF(COUNTIF($L760,"*町田市*"),100,IF(COUNTIF(L760,"*町*"),FIND("町",$L760),100))</f>
        <v>100</v>
      </c>
      <c r="H760" s="8">
        <f>IF(COUNTIF($L760,"*東村山*"),100,IF(COUNTIF(L760,"*武蔵村山*"),100,IF(COUNTIF(L760,"*羽村市*"),100,IF(COUNTIF(L760,"*村*"),FIND("村",$L760,2),100))))</f>
        <v>100</v>
      </c>
      <c r="I760" s="37" t="s">
        <v>1216</v>
      </c>
      <c r="J760" s="37" t="s">
        <v>2937</v>
      </c>
      <c r="K760" s="37" t="s">
        <v>2938</v>
      </c>
      <c r="L760" s="37" t="s">
        <v>3023</v>
      </c>
      <c r="M760" s="37" t="s">
        <v>3024</v>
      </c>
      <c r="N760" s="37" t="s">
        <v>2883</v>
      </c>
      <c r="O760" s="34">
        <v>46783</v>
      </c>
    </row>
    <row r="761" spans="1:15" x14ac:dyDescent="0.15">
      <c r="A761" s="3">
        <f t="shared" si="11"/>
        <v>760</v>
      </c>
      <c r="B761" s="7">
        <f>VLOOKUP(C761,区市町村番号!$B$3:$C$64,2,FALSE)</f>
        <v>45</v>
      </c>
      <c r="C761" s="8" t="str">
        <f>IF(D761="区",LEFT(L761,FIND("区",L761)),IF(D761="市",LEFT(L761,FIND("市",L761)),IF(D761="町",LEFT(L761,FIND("町",L761)),IF(D761="村",LEFT(L761,FIND("村",L761)),"エラー"))))</f>
        <v>多摩市</v>
      </c>
      <c r="D761" s="8" t="str">
        <f>IF(AND(E761&lt;F761,E761&lt;G761,E761&lt;H761),"区",IF(AND(F761&lt;G761,F761&lt;H761),"市",IF(G761&lt;H761,"町","村")))</f>
        <v>市</v>
      </c>
      <c r="E761" s="8">
        <f>IF(COUNTIF($L761,"*区*"),FIND("区",$L761,2),100)</f>
        <v>100</v>
      </c>
      <c r="F761" s="8">
        <f>IF(COUNTIF($L761,"*市*"),FIND("市",$L761,2),100)</f>
        <v>3</v>
      </c>
      <c r="G761" s="8">
        <f>IF(COUNTIF($L761,"*町田市*"),100,IF(COUNTIF(L761,"*町*"),FIND("町",$L761),100))</f>
        <v>100</v>
      </c>
      <c r="H761" s="8">
        <f>IF(COUNTIF($L761,"*東村山*"),100,IF(COUNTIF(L761,"*武蔵村山*"),100,IF(COUNTIF(L761,"*羽村市*"),100,IF(COUNTIF(L761,"*村*"),FIND("村",$L761,2),100))))</f>
        <v>100</v>
      </c>
      <c r="I761" s="37" t="s">
        <v>2784</v>
      </c>
      <c r="J761" s="37" t="s">
        <v>2734</v>
      </c>
      <c r="K761" s="37" t="s">
        <v>438</v>
      </c>
      <c r="L761" s="37" t="s">
        <v>2735</v>
      </c>
      <c r="M761" s="37" t="s">
        <v>2736</v>
      </c>
      <c r="N761" s="37" t="s">
        <v>3</v>
      </c>
      <c r="O761" s="34">
        <v>46873</v>
      </c>
    </row>
    <row r="762" spans="1:15" x14ac:dyDescent="0.15">
      <c r="A762" s="3">
        <f t="shared" si="11"/>
        <v>761</v>
      </c>
      <c r="B762" s="7">
        <f>VLOOKUP(C762,区市町村番号!$B$3:$C$64,2,FALSE)</f>
        <v>45</v>
      </c>
      <c r="C762" s="8" t="str">
        <f>IF(D762="区",LEFT(L762,FIND("区",L762)),IF(D762="市",LEFT(L762,FIND("市",L762)),IF(D762="町",LEFT(L762,FIND("町",L762)),IF(D762="村",LEFT(L762,FIND("村",L762)),"エラー"))))</f>
        <v>多摩市</v>
      </c>
      <c r="D762" s="8" t="str">
        <f>IF(AND(E762&lt;F762,E762&lt;G762,E762&lt;H762),"区",IF(AND(F762&lt;G762,F762&lt;H762),"市",IF(G762&lt;H762,"町","村")))</f>
        <v>市</v>
      </c>
      <c r="E762" s="8">
        <f>IF(COUNTIF($L762,"*区*"),FIND("区",$L762,2),100)</f>
        <v>100</v>
      </c>
      <c r="F762" s="8">
        <f>IF(COUNTIF($L762,"*市*"),FIND("市",$L762,2),100)</f>
        <v>3</v>
      </c>
      <c r="G762" s="8">
        <f>IF(COUNTIF($L762,"*町田市*"),100,IF(COUNTIF(L762,"*町*"),FIND("町",$L762),100))</f>
        <v>100</v>
      </c>
      <c r="H762" s="8">
        <f>IF(COUNTIF($L762,"*東村山*"),100,IF(COUNTIF(L762,"*武蔵村山*"),100,IF(COUNTIF(L762,"*羽村市*"),100,IF(COUNTIF(L762,"*村*"),FIND("村",$L762,2),100))))</f>
        <v>100</v>
      </c>
      <c r="I762" s="37" t="s">
        <v>3094</v>
      </c>
      <c r="J762" s="37" t="s">
        <v>3168</v>
      </c>
      <c r="K762" s="37" t="s">
        <v>475</v>
      </c>
      <c r="L762" s="37" t="s">
        <v>3169</v>
      </c>
      <c r="M762" s="37" t="s">
        <v>3170</v>
      </c>
      <c r="N762" s="37" t="s">
        <v>17</v>
      </c>
      <c r="O762" s="34">
        <v>47452</v>
      </c>
    </row>
    <row r="763" spans="1:15" x14ac:dyDescent="0.15">
      <c r="A763" s="3">
        <f t="shared" si="11"/>
        <v>762</v>
      </c>
      <c r="B763" s="7">
        <f>VLOOKUP(C763,区市町村番号!$B$3:$C$64,2,FALSE)</f>
        <v>45</v>
      </c>
      <c r="C763" s="8" t="str">
        <f>IF(D763="区",LEFT(L763,FIND("区",L763)),IF(D763="市",LEFT(L763,FIND("市",L763)),IF(D763="町",LEFT(L763,FIND("町",L763)),IF(D763="村",LEFT(L763,FIND("村",L763)),"エラー"))))</f>
        <v>多摩市</v>
      </c>
      <c r="D763" s="8" t="str">
        <f>IF(AND(E763&lt;F763,E763&lt;G763,E763&lt;H763),"区",IF(AND(F763&lt;G763,F763&lt;H763),"市",IF(G763&lt;H763,"町","村")))</f>
        <v>市</v>
      </c>
      <c r="E763" s="8">
        <f>IF(COUNTIF($L763,"*区*"),FIND("区",$L763,2),100)</f>
        <v>100</v>
      </c>
      <c r="F763" s="8">
        <f>IF(COUNTIF($L763,"*市*"),FIND("市",$L763,2),100)</f>
        <v>3</v>
      </c>
      <c r="G763" s="8">
        <f>IF(COUNTIF($L763,"*町田市*"),100,IF(COUNTIF(L763,"*町*"),FIND("町",$L763),100))</f>
        <v>100</v>
      </c>
      <c r="H763" s="8">
        <f>IF(COUNTIF($L763,"*東村山*"),100,IF(COUNTIF(L763,"*武蔵村山*"),100,IF(COUNTIF(L763,"*羽村市*"),100,IF(COUNTIF(L763,"*村*"),FIND("村",$L763,2),100))))</f>
        <v>100</v>
      </c>
      <c r="I763" s="37" t="s">
        <v>1453</v>
      </c>
      <c r="J763" s="37" t="s">
        <v>1812</v>
      </c>
      <c r="K763" s="37" t="s">
        <v>438</v>
      </c>
      <c r="L763" s="37" t="s">
        <v>2203</v>
      </c>
      <c r="M763" s="37" t="s">
        <v>2558</v>
      </c>
      <c r="N763" s="37" t="s">
        <v>2625</v>
      </c>
      <c r="O763" s="34">
        <v>46538</v>
      </c>
    </row>
    <row r="764" spans="1:15" x14ac:dyDescent="0.15">
      <c r="A764" s="3">
        <f t="shared" si="11"/>
        <v>763</v>
      </c>
      <c r="B764" s="7">
        <f>VLOOKUP(C764,区市町村番号!$B$3:$C$64,2,FALSE)</f>
        <v>45</v>
      </c>
      <c r="C764" s="8" t="str">
        <f>IF(D764="区",LEFT(L764,FIND("区",L764)),IF(D764="市",LEFT(L764,FIND("市",L764)),IF(D764="町",LEFT(L764,FIND("町",L764)),IF(D764="村",LEFT(L764,FIND("村",L764)),"エラー"))))</f>
        <v>多摩市</v>
      </c>
      <c r="D764" s="8" t="str">
        <f>IF(AND(E764&lt;F764,E764&lt;G764,E764&lt;H764),"区",IF(AND(F764&lt;G764,F764&lt;H764),"市",IF(G764&lt;H764,"町","村")))</f>
        <v>市</v>
      </c>
      <c r="E764" s="8">
        <f>IF(COUNTIF($L764,"*区*"),FIND("区",$L764,2),100)</f>
        <v>100</v>
      </c>
      <c r="F764" s="8">
        <f>IF(COUNTIF($L764,"*市*"),FIND("市",$L764,2),100)</f>
        <v>3</v>
      </c>
      <c r="G764" s="8">
        <f>IF(COUNTIF($L764,"*町田市*"),100,IF(COUNTIF(L764,"*町*"),FIND("町",$L764),100))</f>
        <v>100</v>
      </c>
      <c r="H764" s="8">
        <f>IF(COUNTIF($L764,"*東村山*"),100,IF(COUNTIF(L764,"*武蔵村山*"),100,IF(COUNTIF(L764,"*羽村市*"),100,IF(COUNTIF(L764,"*村*"),FIND("村",$L764,2),100))))</f>
        <v>100</v>
      </c>
      <c r="I764" s="37" t="s">
        <v>1452</v>
      </c>
      <c r="J764" s="37" t="s">
        <v>1812</v>
      </c>
      <c r="K764" s="37" t="s">
        <v>438</v>
      </c>
      <c r="L764" s="37" t="s">
        <v>2203</v>
      </c>
      <c r="M764" s="37" t="s">
        <v>2558</v>
      </c>
      <c r="N764" s="37" t="s">
        <v>2625</v>
      </c>
      <c r="O764" s="34">
        <v>46538</v>
      </c>
    </row>
    <row r="765" spans="1:15" x14ac:dyDescent="0.15">
      <c r="A765" s="3">
        <f t="shared" si="11"/>
        <v>764</v>
      </c>
      <c r="B765" s="7">
        <f>VLOOKUP(C765,区市町村番号!$B$3:$C$64,2,FALSE)</f>
        <v>45</v>
      </c>
      <c r="C765" s="8" t="str">
        <f>IF(D765="区",LEFT(L765,FIND("区",L765)),IF(D765="市",LEFT(L765,FIND("市",L765)),IF(D765="町",LEFT(L765,FIND("町",L765)),IF(D765="村",LEFT(L765,FIND("村",L765)),"エラー"))))</f>
        <v>多摩市</v>
      </c>
      <c r="D765" s="8" t="str">
        <f>IF(AND(E765&lt;F765,E765&lt;G765,E765&lt;H765),"区",IF(AND(F765&lt;G765,F765&lt;H765),"市",IF(G765&lt;H765,"町","村")))</f>
        <v>市</v>
      </c>
      <c r="E765" s="8">
        <f>IF(COUNTIF($L765,"*区*"),FIND("区",$L765,2),100)</f>
        <v>100</v>
      </c>
      <c r="F765" s="8">
        <f>IF(COUNTIF($L765,"*市*"),FIND("市",$L765,2),100)</f>
        <v>3</v>
      </c>
      <c r="G765" s="8">
        <f>IF(COUNTIF($L765,"*町田市*"),100,IF(COUNTIF(L765,"*町*"),FIND("町",$L765),100))</f>
        <v>100</v>
      </c>
      <c r="H765" s="8">
        <f>IF(COUNTIF($L765,"*東村山*"),100,IF(COUNTIF(L765,"*武蔵村山*"),100,IF(COUNTIF(L765,"*羽村市*"),100,IF(COUNTIF(L765,"*村*"),FIND("村",$L765,2),100))))</f>
        <v>100</v>
      </c>
      <c r="I765" s="37" t="s">
        <v>1090</v>
      </c>
      <c r="J765" s="37" t="s">
        <v>1600</v>
      </c>
      <c r="K765" s="37" t="s">
        <v>675</v>
      </c>
      <c r="L765" s="37" t="s">
        <v>1988</v>
      </c>
      <c r="M765" s="37" t="s">
        <v>2351</v>
      </c>
      <c r="N765" s="37" t="s">
        <v>364</v>
      </c>
      <c r="O765" s="34">
        <v>47634</v>
      </c>
    </row>
    <row r="766" spans="1:15" ht="27" x14ac:dyDescent="0.15">
      <c r="A766" s="3">
        <f t="shared" si="11"/>
        <v>765</v>
      </c>
      <c r="B766" s="7">
        <f>VLOOKUP(C766,区市町村番号!$B$3:$C$64,2,FALSE)</f>
        <v>45</v>
      </c>
      <c r="C766" s="8" t="str">
        <f>IF(D766="区",LEFT(L766,FIND("区",L766)),IF(D766="市",LEFT(L766,FIND("市",L766)),IF(D766="町",LEFT(L766,FIND("町",L766)),IF(D766="村",LEFT(L766,FIND("村",L766)),"エラー"))))</f>
        <v>多摩市</v>
      </c>
      <c r="D766" s="8" t="str">
        <f>IF(AND(E766&lt;F766,E766&lt;G766,E766&lt;H766),"区",IF(AND(F766&lt;G766,F766&lt;H766),"市",IF(G766&lt;H766,"町","村")))</f>
        <v>市</v>
      </c>
      <c r="E766" s="8">
        <f>IF(COUNTIF($L766,"*区*"),FIND("区",$L766,2),100)</f>
        <v>100</v>
      </c>
      <c r="F766" s="8">
        <f>IF(COUNTIF($L766,"*市*"),FIND("市",$L766,2),100)</f>
        <v>3</v>
      </c>
      <c r="G766" s="8">
        <f>IF(COUNTIF($L766,"*町田市*"),100,IF(COUNTIF(L766,"*町*"),FIND("町",$L766),100))</f>
        <v>100</v>
      </c>
      <c r="H766" s="8">
        <f>IF(COUNTIF($L766,"*東村山*"),100,IF(COUNTIF(L766,"*武蔵村山*"),100,IF(COUNTIF(L766,"*羽村市*"),100,IF(COUNTIF(L766,"*村*"),FIND("村",$L766,2),100))))</f>
        <v>100</v>
      </c>
      <c r="I766" s="37" t="s">
        <v>1217</v>
      </c>
      <c r="J766" s="37" t="s">
        <v>2905</v>
      </c>
      <c r="K766" s="37" t="s">
        <v>475</v>
      </c>
      <c r="L766" s="37" t="s">
        <v>2906</v>
      </c>
      <c r="M766" s="37" t="s">
        <v>2907</v>
      </c>
      <c r="N766" s="37" t="s">
        <v>1</v>
      </c>
      <c r="O766" s="34">
        <v>46053</v>
      </c>
    </row>
    <row r="767" spans="1:15" x14ac:dyDescent="0.15">
      <c r="A767" s="3">
        <f t="shared" si="11"/>
        <v>766</v>
      </c>
      <c r="B767" s="7">
        <f>VLOOKUP(C767,区市町村番号!$B$3:$C$64,2,FALSE)</f>
        <v>45</v>
      </c>
      <c r="C767" s="8" t="str">
        <f>IF(D767="区",LEFT(L767,FIND("区",L767)),IF(D767="市",LEFT(L767,FIND("市",L767)),IF(D767="町",LEFT(L767,FIND("町",L767)),IF(D767="村",LEFT(L767,FIND("村",L767)),"エラー"))))</f>
        <v>多摩市</v>
      </c>
      <c r="D767" s="8" t="str">
        <f>IF(AND(E767&lt;F767,E767&lt;G767,E767&lt;H767),"区",IF(AND(F767&lt;G767,F767&lt;H767),"市",IF(G767&lt;H767,"町","村")))</f>
        <v>市</v>
      </c>
      <c r="E767" s="8">
        <f>IF(COUNTIF($L767,"*区*"),FIND("区",$L767,2),100)</f>
        <v>100</v>
      </c>
      <c r="F767" s="8">
        <f>IF(COUNTIF($L767,"*市*"),FIND("市",$L767,2),100)</f>
        <v>3</v>
      </c>
      <c r="G767" s="8">
        <f>IF(COUNTIF($L767,"*町田市*"),100,IF(COUNTIF(L767,"*町*"),FIND("町",$L767),100))</f>
        <v>100</v>
      </c>
      <c r="H767" s="8">
        <f>IF(COUNTIF($L767,"*東村山*"),100,IF(COUNTIF(L767,"*武蔵村山*"),100,IF(COUNTIF(L767,"*羽村市*"),100,IF(COUNTIF(L767,"*村*"),FIND("村",$L767,2),100))))</f>
        <v>100</v>
      </c>
      <c r="I767" s="37" t="s">
        <v>1396</v>
      </c>
      <c r="J767" s="37" t="s">
        <v>259</v>
      </c>
      <c r="K767" s="37" t="s">
        <v>655</v>
      </c>
      <c r="L767" s="37" t="s">
        <v>318</v>
      </c>
      <c r="M767" s="37" t="s">
        <v>344</v>
      </c>
      <c r="N767" s="37" t="s">
        <v>3</v>
      </c>
      <c r="O767" s="34">
        <v>46173</v>
      </c>
    </row>
    <row r="768" spans="1:15" x14ac:dyDescent="0.15">
      <c r="A768" s="3">
        <f t="shared" si="11"/>
        <v>767</v>
      </c>
      <c r="B768" s="7">
        <f>VLOOKUP(C768,区市町村番号!$B$3:$C$64,2,FALSE)</f>
        <v>45</v>
      </c>
      <c r="C768" s="8" t="str">
        <f>IF(D768="区",LEFT(L768,FIND("区",L768)),IF(D768="市",LEFT(L768,FIND("市",L768)),IF(D768="町",LEFT(L768,FIND("町",L768)),IF(D768="村",LEFT(L768,FIND("村",L768)),"エラー"))))</f>
        <v>多摩市</v>
      </c>
      <c r="D768" s="8" t="str">
        <f>IF(AND(E768&lt;F768,E768&lt;G768,E768&lt;H768),"区",IF(AND(F768&lt;G768,F768&lt;H768),"市",IF(G768&lt;H768,"町","村")))</f>
        <v>市</v>
      </c>
      <c r="E768" s="8">
        <f>IF(COUNTIF($L768,"*区*"),FIND("区",$L768,2),100)</f>
        <v>100</v>
      </c>
      <c r="F768" s="8">
        <f>IF(COUNTIF($L768,"*市*"),FIND("市",$L768,2),100)</f>
        <v>3</v>
      </c>
      <c r="G768" s="8">
        <f>IF(COUNTIF($L768,"*町田市*"),100,IF(COUNTIF(L768,"*町*"),FIND("町",$L768),100))</f>
        <v>100</v>
      </c>
      <c r="H768" s="8">
        <f>IF(COUNTIF($L768,"*東村山*"),100,IF(COUNTIF(L768,"*武蔵村山*"),100,IF(COUNTIF(L768,"*羽村市*"),100,IF(COUNTIF(L768,"*村*"),FIND("村",$L768,2),100))))</f>
        <v>100</v>
      </c>
      <c r="I768" s="37" t="s">
        <v>1383</v>
      </c>
      <c r="J768" s="37" t="s">
        <v>259</v>
      </c>
      <c r="K768" s="37" t="s">
        <v>655</v>
      </c>
      <c r="L768" s="37" t="s">
        <v>318</v>
      </c>
      <c r="M768" s="37" t="s">
        <v>344</v>
      </c>
      <c r="N768" s="37" t="s">
        <v>3</v>
      </c>
      <c r="O768" s="34">
        <v>46022</v>
      </c>
    </row>
    <row r="769" spans="1:15" x14ac:dyDescent="0.15">
      <c r="A769" s="3">
        <f t="shared" si="11"/>
        <v>768</v>
      </c>
      <c r="B769" s="7">
        <f>VLOOKUP(C769,区市町村番号!$B$3:$C$64,2,FALSE)</f>
        <v>45</v>
      </c>
      <c r="C769" s="8" t="str">
        <f>IF(D769="区",LEFT(L769,FIND("区",L769)),IF(D769="市",LEFT(L769,FIND("市",L769)),IF(D769="町",LEFT(L769,FIND("町",L769)),IF(D769="村",LEFT(L769,FIND("村",L769)),"エラー"))))</f>
        <v>多摩市</v>
      </c>
      <c r="D769" s="8" t="str">
        <f>IF(AND(E769&lt;F769,E769&lt;G769,E769&lt;H769),"区",IF(AND(F769&lt;G769,F769&lt;H769),"市",IF(G769&lt;H769,"町","村")))</f>
        <v>市</v>
      </c>
      <c r="E769" s="8">
        <f>IF(COUNTIF($L769,"*区*"),FIND("区",$L769,2),100)</f>
        <v>100</v>
      </c>
      <c r="F769" s="8">
        <f>IF(COUNTIF($L769,"*市*"),FIND("市",$L769,2),100)</f>
        <v>3</v>
      </c>
      <c r="G769" s="8">
        <f>IF(COUNTIF($L769,"*町田市*"),100,IF(COUNTIF(L769,"*町*"),FIND("町",$L769),100))</f>
        <v>100</v>
      </c>
      <c r="H769" s="8">
        <f>IF(COUNTIF($L769,"*東村山*"),100,IF(COUNTIF(L769,"*武蔵村山*"),100,IF(COUNTIF(L769,"*羽村市*"),100,IF(COUNTIF(L769,"*村*"),FIND("村",$L769,2),100))))</f>
        <v>100</v>
      </c>
      <c r="I769" s="37" t="s">
        <v>1263</v>
      </c>
      <c r="J769" s="37" t="s">
        <v>814</v>
      </c>
      <c r="K769" s="37" t="s">
        <v>529</v>
      </c>
      <c r="L769" s="37" t="s">
        <v>815</v>
      </c>
      <c r="M769" s="37" t="s">
        <v>816</v>
      </c>
      <c r="N769" s="37" t="s">
        <v>2604</v>
      </c>
      <c r="O769" s="34">
        <v>46418</v>
      </c>
    </row>
    <row r="770" spans="1:15" x14ac:dyDescent="0.15">
      <c r="A770" s="3">
        <f t="shared" si="11"/>
        <v>769</v>
      </c>
      <c r="B770" s="7">
        <f>VLOOKUP(C770,区市町村番号!$B$3:$C$64,2,FALSE)</f>
        <v>45</v>
      </c>
      <c r="C770" s="8" t="str">
        <f>IF(D770="区",LEFT(L770,FIND("区",L770)),IF(D770="市",LEFT(L770,FIND("市",L770)),IF(D770="町",LEFT(L770,FIND("町",L770)),IF(D770="村",LEFT(L770,FIND("村",L770)),"エラー"))))</f>
        <v>多摩市</v>
      </c>
      <c r="D770" s="8" t="str">
        <f>IF(AND(E770&lt;F770,E770&lt;G770,E770&lt;H770),"区",IF(AND(F770&lt;G770,F770&lt;H770),"市",IF(G770&lt;H770,"町","村")))</f>
        <v>市</v>
      </c>
      <c r="E770" s="8">
        <f>IF(COUNTIF($L770,"*区*"),FIND("区",$L770,2),100)</f>
        <v>100</v>
      </c>
      <c r="F770" s="8">
        <f>IF(COUNTIF($L770,"*市*"),FIND("市",$L770,2),100)</f>
        <v>3</v>
      </c>
      <c r="G770" s="8">
        <f>IF(COUNTIF($L770,"*町田市*"),100,IF(COUNTIF(L770,"*町*"),FIND("町",$L770),100))</f>
        <v>100</v>
      </c>
      <c r="H770" s="8">
        <f>IF(COUNTIF($L770,"*東村山*"),100,IF(COUNTIF(L770,"*武蔵村山*"),100,IF(COUNTIF(L770,"*羽村市*"),100,IF(COUNTIF(L770,"*村*"),FIND("村",$L770,2),100))))</f>
        <v>100</v>
      </c>
      <c r="I770" s="37" t="s">
        <v>1024</v>
      </c>
      <c r="J770" s="37" t="s">
        <v>814</v>
      </c>
      <c r="K770" s="37" t="s">
        <v>529</v>
      </c>
      <c r="L770" s="37" t="s">
        <v>815</v>
      </c>
      <c r="M770" s="37" t="s">
        <v>816</v>
      </c>
      <c r="N770" s="37" t="s">
        <v>3</v>
      </c>
      <c r="O770" s="34">
        <v>47968</v>
      </c>
    </row>
    <row r="771" spans="1:15" x14ac:dyDescent="0.15">
      <c r="A771" s="3">
        <f t="shared" si="11"/>
        <v>770</v>
      </c>
      <c r="B771" s="7">
        <f>VLOOKUP(C771,区市町村番号!$B$3:$C$64,2,FALSE)</f>
        <v>45</v>
      </c>
      <c r="C771" s="8" t="str">
        <f>IF(D771="区",LEFT(L771,FIND("区",L771)),IF(D771="市",LEFT(L771,FIND("市",L771)),IF(D771="町",LEFT(L771,FIND("町",L771)),IF(D771="村",LEFT(L771,FIND("村",L771)),"エラー"))))</f>
        <v>多摩市</v>
      </c>
      <c r="D771" s="8" t="str">
        <f>IF(AND(E771&lt;F771,E771&lt;G771,E771&lt;H771),"区",IF(AND(F771&lt;G771,F771&lt;H771),"市",IF(G771&lt;H771,"町","村")))</f>
        <v>市</v>
      </c>
      <c r="E771" s="8">
        <f>IF(COUNTIF($L771,"*区*"),FIND("区",$L771,2),100)</f>
        <v>100</v>
      </c>
      <c r="F771" s="8">
        <f>IF(COUNTIF($L771,"*市*"),FIND("市",$L771,2),100)</f>
        <v>3</v>
      </c>
      <c r="G771" s="8">
        <f>IF(COUNTIF($L771,"*町田市*"),100,IF(COUNTIF(L771,"*町*"),FIND("町",$L771),100))</f>
        <v>100</v>
      </c>
      <c r="H771" s="8">
        <f>IF(COUNTIF($L771,"*東村山*"),100,IF(COUNTIF(L771,"*武蔵村山*"),100,IF(COUNTIF(L771,"*羽村市*"),100,IF(COUNTIF(L771,"*村*"),FIND("村",$L771,2),100))))</f>
        <v>100</v>
      </c>
      <c r="I771" s="36" t="s">
        <v>998</v>
      </c>
      <c r="J771" s="36" t="s">
        <v>814</v>
      </c>
      <c r="K771" s="36" t="s">
        <v>529</v>
      </c>
      <c r="L771" s="36" t="s">
        <v>815</v>
      </c>
      <c r="M771" s="36" t="s">
        <v>816</v>
      </c>
      <c r="N771" s="36" t="s">
        <v>3</v>
      </c>
      <c r="O771" s="34">
        <v>47573</v>
      </c>
    </row>
    <row r="772" spans="1:15" x14ac:dyDescent="0.15">
      <c r="A772" s="3">
        <f t="shared" ref="A772:A808" si="12">A771+1</f>
        <v>771</v>
      </c>
      <c r="B772" s="7">
        <f>VLOOKUP(C772,区市町村番号!$B$3:$C$64,2,FALSE)</f>
        <v>45</v>
      </c>
      <c r="C772" s="8" t="str">
        <f>IF(D772="区",LEFT(L772,FIND("区",L772)),IF(D772="市",LEFT(L772,FIND("市",L772)),IF(D772="町",LEFT(L772,FIND("町",L772)),IF(D772="村",LEFT(L772,FIND("村",L772)),"エラー"))))</f>
        <v>多摩市</v>
      </c>
      <c r="D772" s="8" t="str">
        <f>IF(AND(E772&lt;F772,E772&lt;G772,E772&lt;H772),"区",IF(AND(F772&lt;G772,F772&lt;H772),"市",IF(G772&lt;H772,"町","村")))</f>
        <v>市</v>
      </c>
      <c r="E772" s="8">
        <f>IF(COUNTIF($L772,"*区*"),FIND("区",$L772,2),100)</f>
        <v>100</v>
      </c>
      <c r="F772" s="8">
        <f>IF(COUNTIF($L772,"*市*"),FIND("市",$L772,2),100)</f>
        <v>3</v>
      </c>
      <c r="G772" s="8">
        <f>IF(COUNTIF($L772,"*町田市*"),100,IF(COUNTIF(L772,"*町*"),FIND("町",$L772),100))</f>
        <v>100</v>
      </c>
      <c r="H772" s="8">
        <f>IF(COUNTIF($L772,"*東村山*"),100,IF(COUNTIF(L772,"*武蔵村山*"),100,IF(COUNTIF(L772,"*羽村市*"),100,IF(COUNTIF(L772,"*村*"),FIND("村",$L772,2),100))))</f>
        <v>100</v>
      </c>
      <c r="I772" s="37" t="s">
        <v>1246</v>
      </c>
      <c r="J772" s="37" t="s">
        <v>1549</v>
      </c>
      <c r="K772" s="37" t="s">
        <v>529</v>
      </c>
      <c r="L772" s="37" t="s">
        <v>815</v>
      </c>
      <c r="M772" s="37" t="s">
        <v>816</v>
      </c>
      <c r="N772" s="37" t="s">
        <v>2602</v>
      </c>
      <c r="O772" s="34">
        <v>46234</v>
      </c>
    </row>
    <row r="773" spans="1:15" ht="27" x14ac:dyDescent="0.15">
      <c r="A773" s="3">
        <f t="shared" si="12"/>
        <v>772</v>
      </c>
      <c r="B773" s="7">
        <f>VLOOKUP(C773,区市町村番号!$B$3:$C$64,2,FALSE)</f>
        <v>45</v>
      </c>
      <c r="C773" s="8" t="str">
        <f>IF(D773="区",LEFT(L773,FIND("区",L773)),IF(D773="市",LEFT(L773,FIND("市",L773)),IF(D773="町",LEFT(L773,FIND("町",L773)),IF(D773="村",LEFT(L773,FIND("村",L773)),"エラー"))))</f>
        <v>多摩市</v>
      </c>
      <c r="D773" s="8" t="str">
        <f>IF(AND(E773&lt;F773,E773&lt;G773,E773&lt;H773),"区",IF(AND(F773&lt;G773,F773&lt;H773),"市",IF(G773&lt;H773,"町","村")))</f>
        <v>市</v>
      </c>
      <c r="E773" s="8">
        <f>IF(COUNTIF($L773,"*区*"),FIND("区",$L773,2),100)</f>
        <v>100</v>
      </c>
      <c r="F773" s="8">
        <f>IF(COUNTIF($L773,"*市*"),FIND("市",$L773,2),100)</f>
        <v>3</v>
      </c>
      <c r="G773" s="8">
        <f>IF(COUNTIF($L773,"*町田市*"),100,IF(COUNTIF(L773,"*町*"),FIND("町",$L773),100))</f>
        <v>100</v>
      </c>
      <c r="H773" s="8">
        <f>IF(COUNTIF($L773,"*東村山*"),100,IF(COUNTIF(L773,"*武蔵村山*"),100,IF(COUNTIF(L773,"*羽村市*"),100,IF(COUNTIF(L773,"*村*"),FIND("村",$L773,2),100))))</f>
        <v>100</v>
      </c>
      <c r="I773" s="37" t="s">
        <v>1081</v>
      </c>
      <c r="J773" s="37" t="s">
        <v>258</v>
      </c>
      <c r="K773" s="37" t="s">
        <v>652</v>
      </c>
      <c r="L773" s="37" t="s">
        <v>317</v>
      </c>
      <c r="M773" s="37" t="s">
        <v>343</v>
      </c>
      <c r="N773" s="37" t="s">
        <v>2580</v>
      </c>
      <c r="O773" s="34">
        <v>45930</v>
      </c>
    </row>
    <row r="774" spans="1:15" x14ac:dyDescent="0.15">
      <c r="A774" s="3">
        <f t="shared" si="12"/>
        <v>773</v>
      </c>
      <c r="B774" s="7">
        <f>VLOOKUP(C774,区市町村番号!$B$3:$C$64,2,FALSE)</f>
        <v>46</v>
      </c>
      <c r="C774" s="8" t="str">
        <f>IF(D774="区",LEFT(L774,FIND("区",L774)),IF(D774="市",LEFT(L774,FIND("市",L774)),IF(D774="町",LEFT(L774,FIND("町",L774)),IF(D774="村",LEFT(L774,FIND("村",L774)),"エラー"))))</f>
        <v>稲城市</v>
      </c>
      <c r="D774" s="8" t="str">
        <f>IF(AND(E774&lt;F774,E774&lt;G774,E774&lt;H774),"区",IF(AND(F774&lt;G774,F774&lt;H774),"市",IF(G774&lt;H774,"町","村")))</f>
        <v>市</v>
      </c>
      <c r="E774" s="8">
        <f>IF(COUNTIF($L774,"*区*"),FIND("区",$L774,2),100)</f>
        <v>100</v>
      </c>
      <c r="F774" s="8">
        <f>IF(COUNTIF($L774,"*市*"),FIND("市",$L774,2),100)</f>
        <v>3</v>
      </c>
      <c r="G774" s="8">
        <f>IF(COUNTIF($L774,"*町田市*"),100,IF(COUNTIF(L774,"*町*"),FIND("町",$L774),100))</f>
        <v>100</v>
      </c>
      <c r="H774" s="8">
        <f>IF(COUNTIF($L774,"*東村山*"),100,IF(COUNTIF(L774,"*武蔵村山*"),100,IF(COUNTIF(L774,"*羽村市*"),100,IF(COUNTIF(L774,"*村*"),FIND("村",$L774,2),100))))</f>
        <v>100</v>
      </c>
      <c r="I774" s="37" t="s">
        <v>865</v>
      </c>
      <c r="J774" s="37" t="s">
        <v>282</v>
      </c>
      <c r="K774" s="37" t="s">
        <v>459</v>
      </c>
      <c r="L774" s="37" t="s">
        <v>339</v>
      </c>
      <c r="M774" s="37" t="s">
        <v>141</v>
      </c>
      <c r="N774" s="37" t="s">
        <v>29</v>
      </c>
      <c r="O774" s="34">
        <v>45900</v>
      </c>
    </row>
    <row r="775" spans="1:15" x14ac:dyDescent="0.15">
      <c r="A775" s="3">
        <f t="shared" si="12"/>
        <v>774</v>
      </c>
      <c r="B775" s="7">
        <f>VLOOKUP(C775,区市町村番号!$B$3:$C$64,2,FALSE)</f>
        <v>46</v>
      </c>
      <c r="C775" s="8" t="str">
        <f>IF(D775="区",LEFT(L775,FIND("区",L775)),IF(D775="市",LEFT(L775,FIND("市",L775)),IF(D775="町",LEFT(L775,FIND("町",L775)),IF(D775="村",LEFT(L775,FIND("村",L775)),"エラー"))))</f>
        <v>稲城市</v>
      </c>
      <c r="D775" s="8" t="str">
        <f>IF(AND(E775&lt;F775,E775&lt;G775,E775&lt;H775),"区",IF(AND(F775&lt;G775,F775&lt;H775),"市",IF(G775&lt;H775,"町","村")))</f>
        <v>市</v>
      </c>
      <c r="E775" s="8">
        <f>IF(COUNTIF($L775,"*区*"),FIND("区",$L775,2),100)</f>
        <v>100</v>
      </c>
      <c r="F775" s="8">
        <f>IF(COUNTIF($L775,"*市*"),FIND("市",$L775,2),100)</f>
        <v>3</v>
      </c>
      <c r="G775" s="8">
        <f>IF(COUNTIF($L775,"*町田市*"),100,IF(COUNTIF(L775,"*町*"),FIND("町",$L775),100))</f>
        <v>100</v>
      </c>
      <c r="H775" s="8">
        <f>IF(COUNTIF($L775,"*東村山*"),100,IF(COUNTIF(L775,"*武蔵村山*"),100,IF(COUNTIF(L775,"*羽村市*"),100,IF(COUNTIF(L775,"*村*"),FIND("村",$L775,2),100))))</f>
        <v>100</v>
      </c>
      <c r="I775" s="37" t="s">
        <v>866</v>
      </c>
      <c r="J775" s="37" t="s">
        <v>282</v>
      </c>
      <c r="K775" s="37" t="s">
        <v>459</v>
      </c>
      <c r="L775" s="37" t="s">
        <v>339</v>
      </c>
      <c r="M775" s="37" t="s">
        <v>141</v>
      </c>
      <c r="N775" s="37" t="s">
        <v>3</v>
      </c>
      <c r="O775" s="34">
        <v>45900</v>
      </c>
    </row>
    <row r="776" spans="1:15" x14ac:dyDescent="0.15">
      <c r="A776" s="3">
        <f t="shared" si="12"/>
        <v>775</v>
      </c>
      <c r="B776" s="7">
        <f>VLOOKUP(C776,区市町村番号!$B$3:$C$64,2,FALSE)</f>
        <v>46</v>
      </c>
      <c r="C776" s="8" t="str">
        <f>IF(D776="区",LEFT(L776,FIND("区",L776)),IF(D776="市",LEFT(L776,FIND("市",L776)),IF(D776="町",LEFT(L776,FIND("町",L776)),IF(D776="村",LEFT(L776,FIND("村",L776)),"エラー"))))</f>
        <v>稲城市</v>
      </c>
      <c r="D776" s="8" t="str">
        <f>IF(AND(E776&lt;F776,E776&lt;G776,E776&lt;H776),"区",IF(AND(F776&lt;G776,F776&lt;H776),"市",IF(G776&lt;H776,"町","村")))</f>
        <v>市</v>
      </c>
      <c r="E776" s="8">
        <f>IF(COUNTIF($L776,"*区*"),FIND("区",$L776,2),100)</f>
        <v>100</v>
      </c>
      <c r="F776" s="8">
        <f>IF(COUNTIF($L776,"*市*"),FIND("市",$L776,2),100)</f>
        <v>3</v>
      </c>
      <c r="G776" s="8">
        <f>IF(COUNTIF($L776,"*町田市*"),100,IF(COUNTIF(L776,"*町*"),FIND("町",$L776),100))</f>
        <v>100</v>
      </c>
      <c r="H776" s="8">
        <f>IF(COUNTIF($L776,"*東村山*"),100,IF(COUNTIF(L776,"*武蔵村山*"),100,IF(COUNTIF(L776,"*羽村市*"),100,IF(COUNTIF(L776,"*村*"),FIND("村",$L776,2),100))))</f>
        <v>100</v>
      </c>
      <c r="I776" s="37" t="s">
        <v>1339</v>
      </c>
      <c r="J776" s="37" t="s">
        <v>2927</v>
      </c>
      <c r="K776" s="37" t="s">
        <v>547</v>
      </c>
      <c r="L776" s="37" t="s">
        <v>2149</v>
      </c>
      <c r="M776" s="37" t="s">
        <v>2509</v>
      </c>
      <c r="N776" s="37" t="s">
        <v>3</v>
      </c>
      <c r="O776" s="34">
        <v>47269</v>
      </c>
    </row>
    <row r="777" spans="1:15" x14ac:dyDescent="0.15">
      <c r="A777" s="3">
        <f t="shared" si="12"/>
        <v>776</v>
      </c>
      <c r="B777" s="7">
        <f>VLOOKUP(C777,区市町村番号!$B$3:$C$64,2,FALSE)</f>
        <v>46</v>
      </c>
      <c r="C777" s="8" t="str">
        <f>IF(D777="区",LEFT(L777,FIND("区",L777)),IF(D777="市",LEFT(L777,FIND("市",L777)),IF(D777="町",LEFT(L777,FIND("町",L777)),IF(D777="村",LEFT(L777,FIND("村",L777)),"エラー"))))</f>
        <v>稲城市</v>
      </c>
      <c r="D777" s="8" t="str">
        <f>IF(AND(E777&lt;F777,E777&lt;G777,E777&lt;H777),"区",IF(AND(F777&lt;G777,F777&lt;H777),"市",IF(G777&lt;H777,"町","村")))</f>
        <v>市</v>
      </c>
      <c r="E777" s="8">
        <f>IF(COUNTIF($L777,"*区*"),FIND("区",$L777,2),100)</f>
        <v>100</v>
      </c>
      <c r="F777" s="8">
        <f>IF(COUNTIF($L777,"*市*"),FIND("市",$L777,2),100)</f>
        <v>3</v>
      </c>
      <c r="G777" s="8">
        <f>IF(COUNTIF($L777,"*町田市*"),100,IF(COUNTIF(L777,"*町*"),FIND("町",$L777),100))</f>
        <v>100</v>
      </c>
      <c r="H777" s="8">
        <f>IF(COUNTIF($L777,"*東村山*"),100,IF(COUNTIF(L777,"*武蔵村山*"),100,IF(COUNTIF(L777,"*羽村市*"),100,IF(COUNTIF(L777,"*村*"),FIND("村",$L777,2),100))))</f>
        <v>100</v>
      </c>
      <c r="I777" s="37" t="s">
        <v>887</v>
      </c>
      <c r="J777" s="37" t="s">
        <v>1482</v>
      </c>
      <c r="K777" s="37" t="s">
        <v>547</v>
      </c>
      <c r="L777" s="37" t="s">
        <v>1875</v>
      </c>
      <c r="M777" s="37" t="s">
        <v>2225</v>
      </c>
      <c r="N777" s="37" t="s">
        <v>2</v>
      </c>
      <c r="O777" s="34">
        <v>47726</v>
      </c>
    </row>
    <row r="778" spans="1:15" x14ac:dyDescent="0.15">
      <c r="A778" s="3">
        <f t="shared" si="12"/>
        <v>777</v>
      </c>
      <c r="B778" s="7">
        <f>VLOOKUP(C778,区市町村番号!$B$3:$C$64,2,FALSE)</f>
        <v>46</v>
      </c>
      <c r="C778" s="8" t="str">
        <f>IF(D778="区",LEFT(L778,FIND("区",L778)),IF(D778="市",LEFT(L778,FIND("市",L778)),IF(D778="町",LEFT(L778,FIND("町",L778)),IF(D778="村",LEFT(L778,FIND("村",L778)),"エラー"))))</f>
        <v>稲城市</v>
      </c>
      <c r="D778" s="8" t="str">
        <f>IF(AND(E778&lt;F778,E778&lt;G778,E778&lt;H778),"区",IF(AND(F778&lt;G778,F778&lt;H778),"市",IF(G778&lt;H778,"町","村")))</f>
        <v>市</v>
      </c>
      <c r="E778" s="8">
        <f>IF(COUNTIF($L778,"*区*"),FIND("区",$L778,2),100)</f>
        <v>100</v>
      </c>
      <c r="F778" s="8">
        <f>IF(COUNTIF($L778,"*市*"),FIND("市",$L778,2),100)</f>
        <v>3</v>
      </c>
      <c r="G778" s="8">
        <f>IF(COUNTIF($L778,"*町田市*"),100,IF(COUNTIF(L778,"*町*"),FIND("町",$L778),100))</f>
        <v>100</v>
      </c>
      <c r="H778" s="8">
        <f>IF(COUNTIF($L778,"*東村山*"),100,IF(COUNTIF(L778,"*武蔵村山*"),100,IF(COUNTIF(L778,"*羽村市*"),100,IF(COUNTIF(L778,"*村*"),FIND("村",$L778,2),100))))</f>
        <v>100</v>
      </c>
      <c r="I778" s="37" t="s">
        <v>1153</v>
      </c>
      <c r="J778" s="37" t="s">
        <v>1646</v>
      </c>
      <c r="K778" s="37" t="s">
        <v>591</v>
      </c>
      <c r="L778" s="37" t="s">
        <v>2033</v>
      </c>
      <c r="M778" s="37" t="s">
        <v>2401</v>
      </c>
      <c r="N778" s="37" t="s">
        <v>17</v>
      </c>
      <c r="O778" s="34">
        <v>45961</v>
      </c>
    </row>
    <row r="779" spans="1:15" x14ac:dyDescent="0.15">
      <c r="A779" s="3">
        <f t="shared" si="12"/>
        <v>778</v>
      </c>
      <c r="B779" s="7">
        <f>VLOOKUP(C779,区市町村番号!$B$3:$C$64,2,FALSE)</f>
        <v>46</v>
      </c>
      <c r="C779" s="8" t="str">
        <f>IF(D779="区",LEFT(L779,FIND("区",L779)),IF(D779="市",LEFT(L779,FIND("市",L779)),IF(D779="町",LEFT(L779,FIND("町",L779)),IF(D779="村",LEFT(L779,FIND("村",L779)),"エラー"))))</f>
        <v>稲城市</v>
      </c>
      <c r="D779" s="8" t="str">
        <f>IF(AND(E779&lt;F779,E779&lt;G779,E779&lt;H779),"区",IF(AND(F779&lt;G779,F779&lt;H779),"市",IF(G779&lt;H779,"町","村")))</f>
        <v>市</v>
      </c>
      <c r="E779" s="8">
        <f>IF(COUNTIF($L779,"*区*"),FIND("区",$L779,2),100)</f>
        <v>100</v>
      </c>
      <c r="F779" s="8">
        <f>IF(COUNTIF($L779,"*市*"),FIND("市",$L779,2),100)</f>
        <v>3</v>
      </c>
      <c r="G779" s="8">
        <f>IF(COUNTIF($L779,"*町田市*"),100,IF(COUNTIF(L779,"*町*"),FIND("町",$L779),100))</f>
        <v>100</v>
      </c>
      <c r="H779" s="8">
        <f>IF(COUNTIF($L779,"*東村山*"),100,IF(COUNTIF(L779,"*武蔵村山*"),100,IF(COUNTIF(L779,"*羽村市*"),100,IF(COUNTIF(L779,"*村*"),FIND("村",$L779,2),100))))</f>
        <v>100</v>
      </c>
      <c r="I779" s="37" t="s">
        <v>978</v>
      </c>
      <c r="J779" s="37" t="s">
        <v>3332</v>
      </c>
      <c r="K779" s="37" t="s">
        <v>600</v>
      </c>
      <c r="L779" s="37" t="s">
        <v>3333</v>
      </c>
      <c r="M779" s="37" t="s">
        <v>2284</v>
      </c>
      <c r="N779" s="37" t="s">
        <v>3</v>
      </c>
      <c r="O779" s="34">
        <v>47542</v>
      </c>
    </row>
    <row r="780" spans="1:15" ht="27" x14ac:dyDescent="0.15">
      <c r="A780" s="3">
        <f t="shared" si="12"/>
        <v>779</v>
      </c>
      <c r="B780" s="7">
        <f>VLOOKUP(C780,区市町村番号!$B$3:$C$64,2,FALSE)</f>
        <v>46</v>
      </c>
      <c r="C780" s="8" t="str">
        <f>IF(D780="区",LEFT(L780,FIND("区",L780)),IF(D780="市",LEFT(L780,FIND("市",L780)),IF(D780="町",LEFT(L780,FIND("町",L780)),IF(D780="村",LEFT(L780,FIND("村",L780)),"エラー"))))</f>
        <v>稲城市</v>
      </c>
      <c r="D780" s="8" t="str">
        <f>IF(AND(E780&lt;F780,E780&lt;G780,E780&lt;H780),"区",IF(AND(F780&lt;G780,F780&lt;H780),"市",IF(G780&lt;H780,"町","村")))</f>
        <v>市</v>
      </c>
      <c r="E780" s="8">
        <f>IF(COUNTIF($L780,"*区*"),FIND("区",$L780,2),100)</f>
        <v>100</v>
      </c>
      <c r="F780" s="8">
        <f>IF(COUNTIF($L780,"*市*"),FIND("市",$L780,2),100)</f>
        <v>3</v>
      </c>
      <c r="G780" s="8">
        <f>IF(COUNTIF($L780,"*町田市*"),100,IF(COUNTIF(L780,"*町*"),FIND("町",$L780),100))</f>
        <v>100</v>
      </c>
      <c r="H780" s="8">
        <f>IF(COUNTIF($L780,"*東村山*"),100,IF(COUNTIF(L780,"*武蔵村山*"),100,IF(COUNTIF(L780,"*羽村市*"),100,IF(COUNTIF(L780,"*村*"),FIND("村",$L780,2),100))))</f>
        <v>100</v>
      </c>
      <c r="I780" s="37" t="s">
        <v>888</v>
      </c>
      <c r="J780" s="37" t="s">
        <v>1483</v>
      </c>
      <c r="K780" s="37" t="s">
        <v>459</v>
      </c>
      <c r="L780" s="37" t="s">
        <v>1876</v>
      </c>
      <c r="M780" s="37" t="s">
        <v>2226</v>
      </c>
      <c r="N780" s="37" t="s">
        <v>3191</v>
      </c>
      <c r="O780" s="34">
        <v>47514</v>
      </c>
    </row>
    <row r="781" spans="1:15" x14ac:dyDescent="0.15">
      <c r="A781" s="3">
        <f t="shared" si="12"/>
        <v>780</v>
      </c>
      <c r="B781" s="7">
        <f>VLOOKUP(C781,区市町村番号!$B$3:$C$64,2,FALSE)</f>
        <v>48</v>
      </c>
      <c r="C781" s="8" t="str">
        <f>IF(D781="区",LEFT(L781,FIND("区",L781)),IF(D781="市",LEFT(L781,FIND("市",L781)),IF(D781="町",LEFT(L781,FIND("町",L781)),IF(D781="村",LEFT(L781,FIND("村",L781)),"エラー"))))</f>
        <v>あきる野市</v>
      </c>
      <c r="D781" s="8" t="str">
        <f>IF(AND(E781&lt;F781,E781&lt;G781,E781&lt;H781),"区",IF(AND(F781&lt;G781,F781&lt;H781),"市",IF(G781&lt;H781,"町","村")))</f>
        <v>市</v>
      </c>
      <c r="E781" s="8">
        <f>IF(COUNTIF($L781,"*区*"),FIND("区",$L781,2),100)</f>
        <v>100</v>
      </c>
      <c r="F781" s="8">
        <f>IF(COUNTIF($L781,"*市*"),FIND("市",$L781,2),100)</f>
        <v>5</v>
      </c>
      <c r="G781" s="8">
        <f>IF(COUNTIF($L781,"*町田市*"),100,IF(COUNTIF(L781,"*町*"),FIND("町",$L781),100))</f>
        <v>100</v>
      </c>
      <c r="H781" s="8">
        <f>IF(COUNTIF($L781,"*東村山*"),100,IF(COUNTIF(L781,"*武蔵村山*"),100,IF(COUNTIF(L781,"*羽村市*"),100,IF(COUNTIF(L781,"*村*"),FIND("村",$L781,2),100))))</f>
        <v>100</v>
      </c>
      <c r="I781" s="37" t="s">
        <v>1356</v>
      </c>
      <c r="J781" s="37" t="s">
        <v>1770</v>
      </c>
      <c r="K781" s="37" t="s">
        <v>437</v>
      </c>
      <c r="L781" s="37" t="s">
        <v>2160</v>
      </c>
      <c r="M781" s="37" t="s">
        <v>2521</v>
      </c>
      <c r="N781" s="37" t="s">
        <v>3</v>
      </c>
      <c r="O781" s="34">
        <v>47483</v>
      </c>
    </row>
    <row r="782" spans="1:15" x14ac:dyDescent="0.15">
      <c r="A782" s="3">
        <f t="shared" si="12"/>
        <v>781</v>
      </c>
      <c r="B782" s="7">
        <f>VLOOKUP(C782,区市町村番号!$B$3:$C$64,2,FALSE)</f>
        <v>48</v>
      </c>
      <c r="C782" s="8" t="str">
        <f>IF(D782="区",LEFT(L782,FIND("区",L782)),IF(D782="市",LEFT(L782,FIND("市",L782)),IF(D782="町",LEFT(L782,FIND("町",L782)),IF(D782="村",LEFT(L782,FIND("村",L782)),"エラー"))))</f>
        <v>あきる野市</v>
      </c>
      <c r="D782" s="8" t="str">
        <f>IF(AND(E782&lt;F782,E782&lt;G782,E782&lt;H782),"区",IF(AND(F782&lt;G782,F782&lt;H782),"市",IF(G782&lt;H782,"町","村")))</f>
        <v>市</v>
      </c>
      <c r="E782" s="8">
        <f>IF(COUNTIF($L782,"*区*"),FIND("区",$L782,2),100)</f>
        <v>100</v>
      </c>
      <c r="F782" s="8">
        <f>IF(COUNTIF($L782,"*市*"),FIND("市",$L782,2),100)</f>
        <v>5</v>
      </c>
      <c r="G782" s="8">
        <f>IF(COUNTIF($L782,"*町田市*"),100,IF(COUNTIF(L782,"*町*"),FIND("町",$L782),100))</f>
        <v>100</v>
      </c>
      <c r="H782" s="8">
        <f>IF(COUNTIF($L782,"*東村山*"),100,IF(COUNTIF(L782,"*武蔵村山*"),100,IF(COUNTIF(L782,"*羽村市*"),100,IF(COUNTIF(L782,"*村*"),FIND("村",$L782,2),100))))</f>
        <v>100</v>
      </c>
      <c r="I782" s="37" t="s">
        <v>3255</v>
      </c>
      <c r="J782" s="37" t="s">
        <v>3334</v>
      </c>
      <c r="K782" s="37" t="s">
        <v>458</v>
      </c>
      <c r="L782" s="37" t="s">
        <v>3335</v>
      </c>
      <c r="M782" s="37" t="s">
        <v>3336</v>
      </c>
      <c r="N782" s="37" t="s">
        <v>357</v>
      </c>
      <c r="O782" s="34">
        <v>47483</v>
      </c>
    </row>
    <row r="783" spans="1:15" x14ac:dyDescent="0.15">
      <c r="A783" s="3">
        <f t="shared" si="12"/>
        <v>782</v>
      </c>
      <c r="B783" s="7">
        <f>VLOOKUP(C783,区市町村番号!$B$3:$C$64,2,FALSE)</f>
        <v>48</v>
      </c>
      <c r="C783" s="8" t="str">
        <f>IF(D783="区",LEFT(L783,FIND("区",L783)),IF(D783="市",LEFT(L783,FIND("市",L783)),IF(D783="町",LEFT(L783,FIND("町",L783)),IF(D783="村",LEFT(L783,FIND("村",L783)),"エラー"))))</f>
        <v>あきる野市</v>
      </c>
      <c r="D783" s="8" t="str">
        <f>IF(AND(E783&lt;F783,E783&lt;G783,E783&lt;H783),"区",IF(AND(F783&lt;G783,F783&lt;H783),"市",IF(G783&lt;H783,"町","村")))</f>
        <v>市</v>
      </c>
      <c r="E783" s="8">
        <f>IF(COUNTIF($L783,"*区*"),FIND("区",$L783,2),100)</f>
        <v>100</v>
      </c>
      <c r="F783" s="8">
        <f>IF(COUNTIF($L783,"*市*"),FIND("市",$L783,2),100)</f>
        <v>5</v>
      </c>
      <c r="G783" s="8">
        <f>IF(COUNTIF($L783,"*町田市*"),100,IF(COUNTIF(L783,"*町*"),FIND("町",$L783),100))</f>
        <v>100</v>
      </c>
      <c r="H783" s="8">
        <f>IF(COUNTIF($L783,"*東村山*"),100,IF(COUNTIF(L783,"*武蔵村山*"),100,IF(COUNTIF(L783,"*羽村市*"),100,IF(COUNTIF(L783,"*村*"),FIND("村",$L783,2),100))))</f>
        <v>100</v>
      </c>
      <c r="I783" s="37" t="s">
        <v>3251</v>
      </c>
      <c r="J783" s="37" t="s">
        <v>3334</v>
      </c>
      <c r="K783" s="37" t="s">
        <v>458</v>
      </c>
      <c r="L783" s="37" t="s">
        <v>3335</v>
      </c>
      <c r="M783" s="37" t="s">
        <v>3336</v>
      </c>
      <c r="N783" s="37" t="s">
        <v>3</v>
      </c>
      <c r="O783" s="34">
        <v>47542</v>
      </c>
    </row>
    <row r="784" spans="1:15" x14ac:dyDescent="0.15">
      <c r="A784" s="3">
        <f t="shared" si="12"/>
        <v>783</v>
      </c>
      <c r="B784" s="7">
        <f>VLOOKUP(C784,区市町村番号!$B$3:$C$64,2,FALSE)</f>
        <v>48</v>
      </c>
      <c r="C784" s="8" t="str">
        <f>IF(D784="区",LEFT(L784,FIND("区",L784)),IF(D784="市",LEFT(L784,FIND("市",L784)),IF(D784="町",LEFT(L784,FIND("町",L784)),IF(D784="村",LEFT(L784,FIND("村",L784)),"エラー"))))</f>
        <v>あきる野市</v>
      </c>
      <c r="D784" s="8" t="str">
        <f>IF(AND(E784&lt;F784,E784&lt;G784,E784&lt;H784),"区",IF(AND(F784&lt;G784,F784&lt;H784),"市",IF(G784&lt;H784,"町","村")))</f>
        <v>市</v>
      </c>
      <c r="E784" s="8">
        <f>IF(COUNTIF($L784,"*区*"),FIND("区",$L784,2),100)</f>
        <v>100</v>
      </c>
      <c r="F784" s="8">
        <f>IF(COUNTIF($L784,"*市*"),FIND("市",$L784,2),100)</f>
        <v>5</v>
      </c>
      <c r="G784" s="8">
        <f>IF(COUNTIF($L784,"*町田市*"),100,IF(COUNTIF(L784,"*町*"),FIND("町",$L784),100))</f>
        <v>100</v>
      </c>
      <c r="H784" s="8">
        <f>IF(COUNTIF($L784,"*東村山*"),100,IF(COUNTIF(L784,"*武蔵村山*"),100,IF(COUNTIF(L784,"*羽村市*"),100,IF(COUNTIF(L784,"*村*"),FIND("村",$L784,2),100))))</f>
        <v>100</v>
      </c>
      <c r="I784" s="37" t="s">
        <v>1268</v>
      </c>
      <c r="J784" s="37" t="s">
        <v>1720</v>
      </c>
      <c r="K784" s="37" t="s">
        <v>1851</v>
      </c>
      <c r="L784" s="37" t="s">
        <v>2107</v>
      </c>
      <c r="M784" s="37" t="s">
        <v>2473</v>
      </c>
      <c r="N784" s="37" t="s">
        <v>3</v>
      </c>
      <c r="O784" s="34">
        <v>46387</v>
      </c>
    </row>
    <row r="785" spans="1:15" x14ac:dyDescent="0.15">
      <c r="A785" s="3">
        <f t="shared" si="12"/>
        <v>784</v>
      </c>
      <c r="B785" s="7">
        <f>VLOOKUP(C785,区市町村番号!$B$3:$C$64,2,FALSE)</f>
        <v>48</v>
      </c>
      <c r="C785" s="8" t="str">
        <f>IF(D785="区",LEFT(L785,FIND("区",L785)),IF(D785="市",LEFT(L785,FIND("市",L785)),IF(D785="町",LEFT(L785,FIND("町",L785)),IF(D785="村",LEFT(L785,FIND("村",L785)),"エラー"))))</f>
        <v>あきる野市</v>
      </c>
      <c r="D785" s="8" t="str">
        <f>IF(AND(E785&lt;F785,E785&lt;G785,E785&lt;H785),"区",IF(AND(F785&lt;G785,F785&lt;H785),"市",IF(G785&lt;H785,"町","村")))</f>
        <v>市</v>
      </c>
      <c r="E785" s="8">
        <f>IF(COUNTIF($L785,"*区*"),FIND("区",$L785,2),100)</f>
        <v>100</v>
      </c>
      <c r="F785" s="8">
        <f>IF(COUNTIF($L785,"*市*"),FIND("市",$L785,2),100)</f>
        <v>5</v>
      </c>
      <c r="G785" s="8">
        <f>IF(COUNTIF($L785,"*町田市*"),100,IF(COUNTIF(L785,"*町*"),FIND("町",$L785),100))</f>
        <v>100</v>
      </c>
      <c r="H785" s="8">
        <f>IF(COUNTIF($L785,"*東村山*"),100,IF(COUNTIF(L785,"*武蔵村山*"),100,IF(COUNTIF(L785,"*羽村市*"),100,IF(COUNTIF(L785,"*村*"),FIND("村",$L785,2),100))))</f>
        <v>100</v>
      </c>
      <c r="I785" s="37" t="s">
        <v>923</v>
      </c>
      <c r="J785" s="37" t="s">
        <v>803</v>
      </c>
      <c r="K785" s="37" t="s">
        <v>687</v>
      </c>
      <c r="L785" s="37" t="s">
        <v>804</v>
      </c>
      <c r="M785" s="37" t="s">
        <v>3321</v>
      </c>
      <c r="N785" s="37" t="s">
        <v>3</v>
      </c>
      <c r="O785" s="34">
        <v>47542</v>
      </c>
    </row>
    <row r="786" spans="1:15" x14ac:dyDescent="0.15">
      <c r="A786" s="3">
        <f t="shared" si="12"/>
        <v>785</v>
      </c>
      <c r="B786" s="7">
        <f>VLOOKUP(C786,区市町村番号!$B$3:$C$64,2,FALSE)</f>
        <v>48</v>
      </c>
      <c r="C786" s="8" t="str">
        <f>IF(D786="区",LEFT(L786,FIND("区",L786)),IF(D786="市",LEFT(L786,FIND("市",L786)),IF(D786="町",LEFT(L786,FIND("町",L786)),IF(D786="村",LEFT(L786,FIND("村",L786)),"エラー"))))</f>
        <v>あきる野市</v>
      </c>
      <c r="D786" s="8" t="str">
        <f>IF(AND(E786&lt;F786,E786&lt;G786,E786&lt;H786),"区",IF(AND(F786&lt;G786,F786&lt;H786),"市",IF(G786&lt;H786,"町","村")))</f>
        <v>市</v>
      </c>
      <c r="E786" s="8">
        <f>IF(COUNTIF($L786,"*区*"),FIND("区",$L786,2),100)</f>
        <v>100</v>
      </c>
      <c r="F786" s="8">
        <f>IF(COUNTIF($L786,"*市*"),FIND("市",$L786,2),100)</f>
        <v>5</v>
      </c>
      <c r="G786" s="8">
        <f>IF(COUNTIF($L786,"*町田市*"),100,IF(COUNTIF(L786,"*町*"),FIND("町",$L786),100))</f>
        <v>100</v>
      </c>
      <c r="H786" s="8">
        <f>IF(COUNTIF($L786,"*東村山*"),100,IF(COUNTIF(L786,"*武蔵村山*"),100,IF(COUNTIF(L786,"*羽村市*"),100,IF(COUNTIF(L786,"*村*"),FIND("村",$L786,2),100))))</f>
        <v>100</v>
      </c>
      <c r="I786" s="37" t="s">
        <v>1164</v>
      </c>
      <c r="J786" s="37" t="s">
        <v>1655</v>
      </c>
      <c r="K786" s="37" t="s">
        <v>458</v>
      </c>
      <c r="L786" s="37" t="s">
        <v>2042</v>
      </c>
      <c r="M786" s="37" t="s">
        <v>2411</v>
      </c>
      <c r="N786" s="37" t="s">
        <v>2</v>
      </c>
      <c r="O786" s="34">
        <v>47726</v>
      </c>
    </row>
    <row r="787" spans="1:15" x14ac:dyDescent="0.15">
      <c r="A787" s="3">
        <f t="shared" si="12"/>
        <v>786</v>
      </c>
      <c r="B787" s="7">
        <f>VLOOKUP(C787,区市町村番号!$B$3:$C$64,2,FALSE)</f>
        <v>49</v>
      </c>
      <c r="C787" s="8" t="str">
        <f>IF(D787="区",LEFT(L787,FIND("区",L787)),IF(D787="市",LEFT(L787,FIND("市",L787)),IF(D787="町",LEFT(L787,FIND("町",L787)),IF(D787="村",LEFT(L787,FIND("村",L787)),"エラー"))))</f>
        <v>西東京市</v>
      </c>
      <c r="D787" s="8" t="str">
        <f>IF(AND(E787&lt;F787,E787&lt;G787,E787&lt;H787),"区",IF(AND(F787&lt;G787,F787&lt;H787),"市",IF(G787&lt;H787,"町","村")))</f>
        <v>市</v>
      </c>
      <c r="E787" s="8">
        <f>IF(COUNTIF($L787,"*区*"),FIND("区",$L787,2),100)</f>
        <v>100</v>
      </c>
      <c r="F787" s="8">
        <f>IF(COUNTIF($L787,"*市*"),FIND("市",$L787,2),100)</f>
        <v>4</v>
      </c>
      <c r="G787" s="8">
        <f>IF(COUNTIF($L787,"*町田市*"),100,IF(COUNTIF(L787,"*町*"),FIND("町",$L787),100))</f>
        <v>100</v>
      </c>
      <c r="H787" s="8">
        <f>IF(COUNTIF($L787,"*東村山*"),100,IF(COUNTIF(L787,"*武蔵村山*"),100,IF(COUNTIF(L787,"*羽村市*"),100,IF(COUNTIF(L787,"*村*"),FIND("村",$L787,2),100))))</f>
        <v>19</v>
      </c>
      <c r="I787" s="37" t="s">
        <v>2798</v>
      </c>
      <c r="J787" s="37" t="s">
        <v>2846</v>
      </c>
      <c r="K787" s="37" t="s">
        <v>2762</v>
      </c>
      <c r="L787" s="37" t="s">
        <v>2847</v>
      </c>
      <c r="M787" s="37" t="s">
        <v>2848</v>
      </c>
      <c r="N787" s="37" t="s">
        <v>2</v>
      </c>
      <c r="O787" s="34">
        <v>47057</v>
      </c>
    </row>
    <row r="788" spans="1:15" x14ac:dyDescent="0.15">
      <c r="A788" s="3">
        <f t="shared" si="12"/>
        <v>787</v>
      </c>
      <c r="B788" s="7">
        <f>VLOOKUP(C788,区市町村番号!$B$3:$C$64,2,FALSE)</f>
        <v>49</v>
      </c>
      <c r="C788" s="8" t="str">
        <f>IF(D788="区",LEFT(L788,FIND("区",L788)),IF(D788="市",LEFT(L788,FIND("市",L788)),IF(D788="町",LEFT(L788,FIND("町",L788)),IF(D788="村",LEFT(L788,FIND("村",L788)),"エラー"))))</f>
        <v>西東京市</v>
      </c>
      <c r="D788" s="8" t="str">
        <f>IF(AND(E788&lt;F788,E788&lt;G788,E788&lt;H788),"区",IF(AND(F788&lt;G788,F788&lt;H788),"市",IF(G788&lt;H788,"町","村")))</f>
        <v>市</v>
      </c>
      <c r="E788" s="8">
        <f>IF(COUNTIF($L788,"*区*"),FIND("区",$L788,2),100)</f>
        <v>100</v>
      </c>
      <c r="F788" s="8">
        <f>IF(COUNTIF($L788,"*市*"),FIND("市",$L788,2),100)</f>
        <v>4</v>
      </c>
      <c r="G788" s="8">
        <f>IF(COUNTIF($L788,"*町田市*"),100,IF(COUNTIF(L788,"*町*"),FIND("町",$L788),100))</f>
        <v>7</v>
      </c>
      <c r="H788" s="8">
        <f>IF(COUNTIF($L788,"*東村山*"),100,IF(COUNTIF(L788,"*武蔵村山*"),100,IF(COUNTIF(L788,"*羽村市*"),100,IF(COUNTIF(L788,"*村*"),FIND("村",$L788,2),100))))</f>
        <v>100</v>
      </c>
      <c r="I788" s="37" t="s">
        <v>1208</v>
      </c>
      <c r="J788" s="37" t="s">
        <v>1689</v>
      </c>
      <c r="K788" s="37" t="s">
        <v>442</v>
      </c>
      <c r="L788" s="37" t="s">
        <v>2075</v>
      </c>
      <c r="M788" s="37" t="s">
        <v>2443</v>
      </c>
      <c r="N788" s="37" t="s">
        <v>2599</v>
      </c>
      <c r="O788" s="34">
        <v>45961</v>
      </c>
    </row>
    <row r="789" spans="1:15" x14ac:dyDescent="0.15">
      <c r="A789" s="3">
        <f t="shared" si="12"/>
        <v>788</v>
      </c>
      <c r="B789" s="7">
        <f>VLOOKUP(C789,区市町村番号!$B$3:$C$64,2,FALSE)</f>
        <v>49</v>
      </c>
      <c r="C789" s="8" t="str">
        <f>IF(D789="区",LEFT(L789,FIND("区",L789)),IF(D789="市",LEFT(L789,FIND("市",L789)),IF(D789="町",LEFT(L789,FIND("町",L789)),IF(D789="村",LEFT(L789,FIND("村",L789)),"エラー"))))</f>
        <v>西東京市</v>
      </c>
      <c r="D789" s="8" t="str">
        <f>IF(AND(E789&lt;F789,E789&lt;G789,E789&lt;H789),"区",IF(AND(F789&lt;G789,F789&lt;H789),"市",IF(G789&lt;H789,"町","村")))</f>
        <v>市</v>
      </c>
      <c r="E789" s="8">
        <f>IF(COUNTIF($L789,"*区*"),FIND("区",$L789,2),100)</f>
        <v>100</v>
      </c>
      <c r="F789" s="8">
        <f>IF(COUNTIF($L789,"*市*"),FIND("市",$L789,2),100)</f>
        <v>4</v>
      </c>
      <c r="G789" s="8">
        <f>IF(COUNTIF($L789,"*町田市*"),100,IF(COUNTIF(L789,"*町*"),FIND("町",$L789),100))</f>
        <v>7</v>
      </c>
      <c r="H789" s="8">
        <f>IF(COUNTIF($L789,"*東村山*"),100,IF(COUNTIF(L789,"*武蔵村山*"),100,IF(COUNTIF(L789,"*羽村市*"),100,IF(COUNTIF(L789,"*村*"),FIND("村",$L789,2),100))))</f>
        <v>100</v>
      </c>
      <c r="I789" s="37" t="s">
        <v>1011</v>
      </c>
      <c r="J789" s="37" t="s">
        <v>2893</v>
      </c>
      <c r="K789" s="37" t="s">
        <v>442</v>
      </c>
      <c r="L789" s="37" t="s">
        <v>2894</v>
      </c>
      <c r="M789" s="37" t="s">
        <v>2895</v>
      </c>
      <c r="N789" s="37" t="s">
        <v>3</v>
      </c>
      <c r="O789" s="34">
        <v>47603</v>
      </c>
    </row>
    <row r="790" spans="1:15" x14ac:dyDescent="0.15">
      <c r="A790" s="3">
        <f t="shared" si="12"/>
        <v>789</v>
      </c>
      <c r="B790" s="7">
        <f>VLOOKUP(C790,区市町村番号!$B$3:$C$64,2,FALSE)</f>
        <v>49</v>
      </c>
      <c r="C790" s="8" t="str">
        <f>IF(D790="区",LEFT(L790,FIND("区",L790)),IF(D790="市",LEFT(L790,FIND("市",L790)),IF(D790="町",LEFT(L790,FIND("町",L790)),IF(D790="村",LEFT(L790,FIND("村",L790)),"エラー"))))</f>
        <v>西東京市</v>
      </c>
      <c r="D790" s="8" t="str">
        <f>IF(AND(E790&lt;F790,E790&lt;G790,E790&lt;H790),"区",IF(AND(F790&lt;G790,F790&lt;H790),"市",IF(G790&lt;H790,"町","村")))</f>
        <v>市</v>
      </c>
      <c r="E790" s="8">
        <f>IF(COUNTIF($L790,"*区*"),FIND("区",$L790,2),100)</f>
        <v>100</v>
      </c>
      <c r="F790" s="8">
        <f>IF(COUNTIF($L790,"*市*"),FIND("市",$L790,2),100)</f>
        <v>4</v>
      </c>
      <c r="G790" s="8">
        <f>IF(COUNTIF($L790,"*町田市*"),100,IF(COUNTIF(L790,"*町*"),FIND("町",$L790),100))</f>
        <v>7</v>
      </c>
      <c r="H790" s="8">
        <f>IF(COUNTIF($L790,"*東村山*"),100,IF(COUNTIF(L790,"*武蔵村山*"),100,IF(COUNTIF(L790,"*羽村市*"),100,IF(COUNTIF(L790,"*村*"),FIND("村",$L790,2),100))))</f>
        <v>100</v>
      </c>
      <c r="I790" s="37" t="s">
        <v>1182</v>
      </c>
      <c r="J790" s="37" t="s">
        <v>1670</v>
      </c>
      <c r="K790" s="37" t="s">
        <v>442</v>
      </c>
      <c r="L790" s="37" t="s">
        <v>2057</v>
      </c>
      <c r="M790" s="37" t="s">
        <v>143</v>
      </c>
      <c r="N790" s="37" t="s">
        <v>2</v>
      </c>
      <c r="O790" s="34">
        <v>45930</v>
      </c>
    </row>
    <row r="791" spans="1:15" x14ac:dyDescent="0.15">
      <c r="A791" s="3">
        <f t="shared" si="12"/>
        <v>790</v>
      </c>
      <c r="B791" s="7">
        <f>VLOOKUP(C791,区市町村番号!$B$3:$C$64,2,FALSE)</f>
        <v>49</v>
      </c>
      <c r="C791" s="8" t="str">
        <f>IF(D791="区",LEFT(L791,FIND("区",L791)),IF(D791="市",LEFT(L791,FIND("市",L791)),IF(D791="町",LEFT(L791,FIND("町",L791)),IF(D791="村",LEFT(L791,FIND("村",L791)),"エラー"))))</f>
        <v>西東京市</v>
      </c>
      <c r="D791" s="8" t="str">
        <f>IF(AND(E791&lt;F791,E791&lt;G791,E791&lt;H791),"区",IF(AND(F791&lt;G791,F791&lt;H791),"市",IF(G791&lt;H791,"町","村")))</f>
        <v>市</v>
      </c>
      <c r="E791" s="8">
        <f>IF(COUNTIF($L791,"*区*"),FIND("区",$L791,2),100)</f>
        <v>100</v>
      </c>
      <c r="F791" s="8">
        <f>IF(COUNTIF($L791,"*市*"),FIND("市",$L791,2),100)</f>
        <v>4</v>
      </c>
      <c r="G791" s="8">
        <f>IF(COUNTIF($L791,"*町田市*"),100,IF(COUNTIF(L791,"*町*"),FIND("町",$L791),100))</f>
        <v>7</v>
      </c>
      <c r="H791" s="8">
        <f>IF(COUNTIF($L791,"*東村山*"),100,IF(COUNTIF(L791,"*武蔵村山*"),100,IF(COUNTIF(L791,"*羽村市*"),100,IF(COUNTIF(L791,"*村*"),FIND("村",$L791,2),100))))</f>
        <v>100</v>
      </c>
      <c r="I791" s="37" t="s">
        <v>1181</v>
      </c>
      <c r="J791" s="37" t="s">
        <v>2901</v>
      </c>
      <c r="K791" s="37" t="s">
        <v>2902</v>
      </c>
      <c r="L791" s="37" t="s">
        <v>2903</v>
      </c>
      <c r="M791" s="37" t="s">
        <v>2904</v>
      </c>
      <c r="N791" s="37" t="s">
        <v>3</v>
      </c>
      <c r="O791" s="34">
        <v>45930</v>
      </c>
    </row>
    <row r="792" spans="1:15" x14ac:dyDescent="0.15">
      <c r="A792" s="3">
        <f t="shared" si="12"/>
        <v>791</v>
      </c>
      <c r="B792" s="7">
        <f>VLOOKUP(C792,区市町村番号!$B$3:$C$64,2,FALSE)</f>
        <v>49</v>
      </c>
      <c r="C792" s="8" t="str">
        <f>IF(D792="区",LEFT(L792,FIND("区",L792)),IF(D792="市",LEFT(L792,FIND("市",L792)),IF(D792="町",LEFT(L792,FIND("町",L792)),IF(D792="村",LEFT(L792,FIND("村",L792)),"エラー"))))</f>
        <v>西東京市</v>
      </c>
      <c r="D792" s="8" t="str">
        <f>IF(AND(E792&lt;F792,E792&lt;G792,E792&lt;H792),"区",IF(AND(F792&lt;G792,F792&lt;H792),"市",IF(G792&lt;H792,"町","村")))</f>
        <v>市</v>
      </c>
      <c r="E792" s="8">
        <f>IF(COUNTIF($L792,"*区*"),FIND("区",$L792,2),100)</f>
        <v>100</v>
      </c>
      <c r="F792" s="8">
        <f>IF(COUNTIF($L792,"*市*"),FIND("市",$L792,2),100)</f>
        <v>4</v>
      </c>
      <c r="G792" s="8">
        <f>IF(COUNTIF($L792,"*町田市*"),100,IF(COUNTIF(L792,"*町*"),FIND("町",$L792),100))</f>
        <v>6</v>
      </c>
      <c r="H792" s="8">
        <f>IF(COUNTIF($L792,"*東村山*"),100,IF(COUNTIF(L792,"*武蔵村山*"),100,IF(COUNTIF(L792,"*羽村市*"),100,IF(COUNTIF(L792,"*村*"),FIND("村",$L792,2),100))))</f>
        <v>100</v>
      </c>
      <c r="I792" s="37" t="s">
        <v>968</v>
      </c>
      <c r="J792" s="37" t="s">
        <v>231</v>
      </c>
      <c r="K792" s="37" t="s">
        <v>565</v>
      </c>
      <c r="L792" s="37" t="s">
        <v>293</v>
      </c>
      <c r="M792" s="37" t="s">
        <v>142</v>
      </c>
      <c r="N792" s="37" t="s">
        <v>2</v>
      </c>
      <c r="O792" s="34">
        <v>45930</v>
      </c>
    </row>
    <row r="793" spans="1:15" x14ac:dyDescent="0.15">
      <c r="A793" s="3">
        <f t="shared" si="12"/>
        <v>792</v>
      </c>
      <c r="B793" s="7">
        <f>VLOOKUP(C793,区市町村番号!$B$3:$C$64,2,FALSE)</f>
        <v>49</v>
      </c>
      <c r="C793" s="8" t="str">
        <f>IF(D793="区",LEFT(L793,FIND("区",L793)),IF(D793="市",LEFT(L793,FIND("市",L793)),IF(D793="町",LEFT(L793,FIND("町",L793)),IF(D793="村",LEFT(L793,FIND("村",L793)),"エラー"))))</f>
        <v>西東京市</v>
      </c>
      <c r="D793" s="8" t="str">
        <f>IF(AND(E793&lt;F793,E793&lt;G793,E793&lt;H793),"区",IF(AND(F793&lt;G793,F793&lt;H793),"市",IF(G793&lt;H793,"町","村")))</f>
        <v>市</v>
      </c>
      <c r="E793" s="8">
        <f>IF(COUNTIF($L793,"*区*"),FIND("区",$L793,2),100)</f>
        <v>100</v>
      </c>
      <c r="F793" s="8">
        <f>IF(COUNTIF($L793,"*市*"),FIND("市",$L793,2),100)</f>
        <v>4</v>
      </c>
      <c r="G793" s="8">
        <f>IF(COUNTIF($L793,"*町田市*"),100,IF(COUNTIF(L793,"*町*"),FIND("町",$L793),100))</f>
        <v>7</v>
      </c>
      <c r="H793" s="8">
        <f>IF(COUNTIF($L793,"*東村山*"),100,IF(COUNTIF(L793,"*武蔵村山*"),100,IF(COUNTIF(L793,"*羽村市*"),100,IF(COUNTIF(L793,"*村*"),FIND("村",$L793,2),100))))</f>
        <v>100</v>
      </c>
      <c r="I793" s="37" t="s">
        <v>890</v>
      </c>
      <c r="J793" s="37" t="s">
        <v>1485</v>
      </c>
      <c r="K793" s="37" t="s">
        <v>1825</v>
      </c>
      <c r="L793" s="37" t="s">
        <v>1878</v>
      </c>
      <c r="M793" s="37" t="s">
        <v>2228</v>
      </c>
      <c r="N793" s="37" t="s">
        <v>28</v>
      </c>
      <c r="O793" s="34">
        <v>45900</v>
      </c>
    </row>
    <row r="794" spans="1:15" x14ac:dyDescent="0.15">
      <c r="A794" s="3">
        <f t="shared" si="12"/>
        <v>793</v>
      </c>
      <c r="B794" s="7">
        <f>VLOOKUP(C794,区市町村番号!$B$3:$C$64,2,FALSE)</f>
        <v>49</v>
      </c>
      <c r="C794" s="8" t="str">
        <f>IF(D794="区",LEFT(L794,FIND("区",L794)),IF(D794="市",LEFT(L794,FIND("市",L794)),IF(D794="町",LEFT(L794,FIND("町",L794)),IF(D794="村",LEFT(L794,FIND("村",L794)),"エラー"))))</f>
        <v>西東京市</v>
      </c>
      <c r="D794" s="8" t="str">
        <f>IF(AND(E794&lt;F794,E794&lt;G794,E794&lt;H794),"区",IF(AND(F794&lt;G794,F794&lt;H794),"市",IF(G794&lt;H794,"町","村")))</f>
        <v>市</v>
      </c>
      <c r="E794" s="8">
        <f>IF(COUNTIF($L794,"*区*"),FIND("区",$L794,2),100)</f>
        <v>100</v>
      </c>
      <c r="F794" s="8">
        <f>IF(COUNTIF($L794,"*市*"),FIND("市",$L794,2),100)</f>
        <v>4</v>
      </c>
      <c r="G794" s="8">
        <f>IF(COUNTIF($L794,"*町田市*"),100,IF(COUNTIF(L794,"*町*"),FIND("町",$L794),100))</f>
        <v>6</v>
      </c>
      <c r="H794" s="8">
        <f>IF(COUNTIF($L794,"*東村山*"),100,IF(COUNTIF(L794,"*武蔵村山*"),100,IF(COUNTIF(L794,"*羽村市*"),100,IF(COUNTIF(L794,"*村*"),FIND("村",$L794,2),100))))</f>
        <v>100</v>
      </c>
      <c r="I794" s="37" t="s">
        <v>1221</v>
      </c>
      <c r="J794" s="37" t="s">
        <v>1696</v>
      </c>
      <c r="K794" s="37" t="s">
        <v>527</v>
      </c>
      <c r="L794" s="37" t="s">
        <v>2082</v>
      </c>
      <c r="M794" s="37" t="s">
        <v>2450</v>
      </c>
      <c r="N794" s="37" t="s">
        <v>3</v>
      </c>
      <c r="O794" s="34">
        <v>46112</v>
      </c>
    </row>
    <row r="795" spans="1:15" x14ac:dyDescent="0.15">
      <c r="A795" s="3">
        <f t="shared" si="12"/>
        <v>794</v>
      </c>
      <c r="B795" s="7">
        <f>VLOOKUP(C795,区市町村番号!$B$3:$C$64,2,FALSE)</f>
        <v>50</v>
      </c>
      <c r="C795" s="8" t="str">
        <f>IF(D795="区",LEFT(L795,FIND("区",L795)),IF(D795="市",LEFT(L795,FIND("市",L795)),IF(D795="町",LEFT(L795,FIND("町",L795)),IF(D795="村",LEFT(L795,FIND("村",L795)),"エラー"))))</f>
        <v>瑞穂町</v>
      </c>
      <c r="D795" s="8" t="str">
        <f>IF(AND(E795&lt;F795,E795&lt;G795,E795&lt;H795),"区",IF(AND(F795&lt;G795,F795&lt;H795),"市",IF(G795&lt;H795,"町","村")))</f>
        <v>町</v>
      </c>
      <c r="E795" s="8">
        <f>IF(COUNTIF($L795,"*区*"),FIND("区",$L795,2),100)</f>
        <v>100</v>
      </c>
      <c r="F795" s="8">
        <f>IF(COUNTIF($L795,"*市*"),FIND("市",$L795,2),100)</f>
        <v>100</v>
      </c>
      <c r="G795" s="8">
        <f>IF(COUNTIF($L795,"*町田市*"),100,IF(COUNTIF(L795,"*町*"),FIND("町",$L795),100))</f>
        <v>3</v>
      </c>
      <c r="H795" s="8">
        <f>IF(COUNTIF($L795,"*東村山*"),100,IF(COUNTIF(L795,"*武蔵村山*"),100,IF(COUNTIF(L795,"*羽村市*"),100,IF(COUNTIF(L795,"*村*"),FIND("村",$L795,2),100))))</f>
        <v>100</v>
      </c>
      <c r="I795" s="37" t="s">
        <v>2643</v>
      </c>
      <c r="J795" s="37" t="s">
        <v>2694</v>
      </c>
      <c r="K795" s="37" t="s">
        <v>2695</v>
      </c>
      <c r="L795" s="37" t="s">
        <v>2696</v>
      </c>
      <c r="M795" s="37" t="s">
        <v>2306</v>
      </c>
      <c r="N795" s="37" t="s">
        <v>3</v>
      </c>
      <c r="O795" s="34">
        <v>46843</v>
      </c>
    </row>
    <row r="796" spans="1:15" x14ac:dyDescent="0.15">
      <c r="A796" s="3">
        <f t="shared" si="12"/>
        <v>795</v>
      </c>
      <c r="B796" s="7">
        <f>VLOOKUP(C796,区市町村番号!$B$3:$C$64,2,FALSE)</f>
        <v>50</v>
      </c>
      <c r="C796" s="8" t="str">
        <f>IF(D796="区",LEFT(L796,FIND("区",L796)),IF(D796="市",LEFT(L796,FIND("市",L796)),IF(D796="町",LEFT(L796,FIND("町",L796)),IF(D796="村",LEFT(L796,FIND("村",L796)),"エラー"))))</f>
        <v>瑞穂町</v>
      </c>
      <c r="D796" s="8" t="str">
        <f>IF(AND(E796&lt;F796,E796&lt;G796,E796&lt;H796),"区",IF(AND(F796&lt;G796,F796&lt;H796),"市",IF(G796&lt;H796,"町","村")))</f>
        <v>町</v>
      </c>
      <c r="E796" s="8">
        <f>IF(COUNTIF($L796,"*区*"),FIND("区",$L796,2),100)</f>
        <v>100</v>
      </c>
      <c r="F796" s="8">
        <f>IF(COUNTIF($L796,"*市*"),FIND("市",$L796,2),100)</f>
        <v>100</v>
      </c>
      <c r="G796" s="8">
        <f>IF(COUNTIF($L796,"*町田市*"),100,IF(COUNTIF(L796,"*町*"),FIND("町",$L796),100))</f>
        <v>3</v>
      </c>
      <c r="H796" s="8">
        <f>IF(COUNTIF($L796,"*東村山*"),100,IF(COUNTIF(L796,"*武蔵村山*"),100,IF(COUNTIF(L796,"*羽村市*"),100,IF(COUNTIF(L796,"*村*"),FIND("村",$L796,2),100))))</f>
        <v>100</v>
      </c>
      <c r="I796" s="37" t="s">
        <v>1224</v>
      </c>
      <c r="J796" s="37" t="s">
        <v>1556</v>
      </c>
      <c r="K796" s="37" t="s">
        <v>1835</v>
      </c>
      <c r="L796" s="37" t="s">
        <v>2083</v>
      </c>
      <c r="M796" s="37" t="s">
        <v>2306</v>
      </c>
      <c r="N796" s="37" t="s">
        <v>3</v>
      </c>
      <c r="O796" s="34">
        <v>46477</v>
      </c>
    </row>
    <row r="797" spans="1:15" x14ac:dyDescent="0.15">
      <c r="A797" s="3">
        <f t="shared" si="12"/>
        <v>796</v>
      </c>
      <c r="B797" s="7">
        <f>VLOOKUP(C797,区市町村番号!$B$3:$C$64,2,FALSE)</f>
        <v>50</v>
      </c>
      <c r="C797" s="8" t="str">
        <f>IF(D797="区",LEFT(L797,FIND("区",L797)),IF(D797="市",LEFT(L797,FIND("市",L797)),IF(D797="町",LEFT(L797,FIND("町",L797)),IF(D797="村",LEFT(L797,FIND("村",L797)),"エラー"))))</f>
        <v>瑞穂町</v>
      </c>
      <c r="D797" s="8" t="str">
        <f>IF(AND(E797&lt;F797,E797&lt;G797,E797&lt;H797),"区",IF(AND(F797&lt;G797,F797&lt;H797),"市",IF(G797&lt;H797,"町","村")))</f>
        <v>町</v>
      </c>
      <c r="E797" s="8">
        <f>IF(COUNTIF($L797,"*区*"),FIND("区",$L797,2),100)</f>
        <v>100</v>
      </c>
      <c r="F797" s="8">
        <f>IF(COUNTIF($L797,"*市*"),FIND("市",$L797,2),100)</f>
        <v>100</v>
      </c>
      <c r="G797" s="8">
        <f>IF(COUNTIF($L797,"*町田市*"),100,IF(COUNTIF(L797,"*町*"),FIND("町",$L797),100))</f>
        <v>3</v>
      </c>
      <c r="H797" s="8">
        <f>IF(COUNTIF($L797,"*東村山*"),100,IF(COUNTIF(L797,"*武蔵村山*"),100,IF(COUNTIF(L797,"*羽村市*"),100,IF(COUNTIF(L797,"*村*"),FIND("村",$L797,2),100))))</f>
        <v>100</v>
      </c>
      <c r="I797" s="37" t="s">
        <v>1283</v>
      </c>
      <c r="J797" s="37" t="s">
        <v>1556</v>
      </c>
      <c r="K797" s="37" t="s">
        <v>1835</v>
      </c>
      <c r="L797" s="37" t="s">
        <v>2083</v>
      </c>
      <c r="M797" s="37" t="s">
        <v>2306</v>
      </c>
      <c r="N797" s="37" t="s">
        <v>3</v>
      </c>
      <c r="O797" s="34">
        <v>46507</v>
      </c>
    </row>
    <row r="798" spans="1:15" x14ac:dyDescent="0.15">
      <c r="A798" s="3">
        <f t="shared" si="12"/>
        <v>797</v>
      </c>
      <c r="B798" s="7">
        <f>VLOOKUP(C798,区市町村番号!$B$3:$C$64,2,FALSE)</f>
        <v>50</v>
      </c>
      <c r="C798" s="8" t="str">
        <f>IF(D798="区",LEFT(L798,FIND("区",L798)),IF(D798="市",LEFT(L798,FIND("市",L798)),IF(D798="町",LEFT(L798,FIND("町",L798)),IF(D798="村",LEFT(L798,FIND("村",L798)),"エラー"))))</f>
        <v>瑞穂町</v>
      </c>
      <c r="D798" s="8" t="str">
        <f>IF(AND(E798&lt;F798,E798&lt;G798,E798&lt;H798),"区",IF(AND(F798&lt;G798,F798&lt;H798),"市",IF(G798&lt;H798,"町","村")))</f>
        <v>町</v>
      </c>
      <c r="E798" s="8">
        <f>IF(COUNTIF($L798,"*区*"),FIND("区",$L798,2),100)</f>
        <v>100</v>
      </c>
      <c r="F798" s="8">
        <f>IF(COUNTIF($L798,"*市*"),FIND("市",$L798,2),100)</f>
        <v>100</v>
      </c>
      <c r="G798" s="8">
        <f>IF(COUNTIF($L798,"*町田市*"),100,IF(COUNTIF(L798,"*町*"),FIND("町",$L798),100))</f>
        <v>3</v>
      </c>
      <c r="H798" s="8">
        <f>IF(COUNTIF($L798,"*東村山*"),100,IF(COUNTIF(L798,"*武蔵村山*"),100,IF(COUNTIF(L798,"*羽村市*"),100,IF(COUNTIF(L798,"*村*"),FIND("村",$L798,2),100))))</f>
        <v>100</v>
      </c>
      <c r="I798" s="37" t="s">
        <v>1403</v>
      </c>
      <c r="J798" s="37" t="s">
        <v>1556</v>
      </c>
      <c r="K798" s="37" t="s">
        <v>1835</v>
      </c>
      <c r="L798" s="37" t="s">
        <v>2083</v>
      </c>
      <c r="M798" s="37" t="s">
        <v>2306</v>
      </c>
      <c r="N798" s="37" t="s">
        <v>3</v>
      </c>
      <c r="O798" s="34">
        <v>46203</v>
      </c>
    </row>
    <row r="799" spans="1:15" x14ac:dyDescent="0.15">
      <c r="A799" s="3">
        <f t="shared" si="12"/>
        <v>798</v>
      </c>
      <c r="B799" s="7">
        <f>VLOOKUP(C799,区市町村番号!$B$3:$C$64,2,FALSE)</f>
        <v>51</v>
      </c>
      <c r="C799" s="8" t="str">
        <f>IF(D799="区",LEFT(L799,FIND("区",L799)),IF(D799="市",LEFT(L799,FIND("市",L799)),IF(D799="町",LEFT(L799,FIND("町",L799)),IF(D799="村",LEFT(L799,FIND("村",L799)),"エラー"))))</f>
        <v>日の出町</v>
      </c>
      <c r="D799" s="8" t="str">
        <f>IF(AND(E799&lt;F799,E799&lt;G799,E799&lt;H799),"区",IF(AND(F799&lt;G799,F799&lt;H799),"市",IF(G799&lt;H799,"町","村")))</f>
        <v>町</v>
      </c>
      <c r="E799" s="8">
        <f>IF(COUNTIF($L799,"*区*"),FIND("区",$L799,2),100)</f>
        <v>100</v>
      </c>
      <c r="F799" s="8">
        <f>IF(COUNTIF($L799,"*市*"),FIND("市",$L799,2),100)</f>
        <v>100</v>
      </c>
      <c r="G799" s="8">
        <f>IF(COUNTIF($L799,"*町田市*"),100,IF(COUNTIF(L799,"*町*"),FIND("町",$L799),100))</f>
        <v>4</v>
      </c>
      <c r="H799" s="8">
        <f>IF(COUNTIF($L799,"*東村山*"),100,IF(COUNTIF(L799,"*武蔵村山*"),100,IF(COUNTIF(L799,"*羽村市*"),100,IF(COUNTIF(L799,"*村*"),FIND("村",$L799,2),100))))</f>
        <v>100</v>
      </c>
      <c r="I799" s="37" t="s">
        <v>3018</v>
      </c>
      <c r="J799" s="37" t="s">
        <v>3078</v>
      </c>
      <c r="K799" s="37" t="s">
        <v>3079</v>
      </c>
      <c r="L799" s="37" t="s">
        <v>3240</v>
      </c>
      <c r="M799" s="37" t="s">
        <v>3080</v>
      </c>
      <c r="N799" s="37" t="s">
        <v>3</v>
      </c>
      <c r="O799" s="34">
        <v>47452</v>
      </c>
    </row>
    <row r="800" spans="1:15" x14ac:dyDescent="0.15">
      <c r="A800" s="3">
        <f t="shared" si="12"/>
        <v>799</v>
      </c>
      <c r="B800" s="7">
        <f>VLOOKUP(C800,区市町村番号!$B$3:$C$64,2,FALSE)</f>
        <v>52</v>
      </c>
      <c r="C800" s="8" t="str">
        <f>IF(D800="区",LEFT(L800,FIND("区",L800)),IF(D800="市",LEFT(L800,FIND("市",L800)),IF(D800="町",LEFT(L800,FIND("町",L800)),IF(D800="村",LEFT(L800,FIND("村",L800)),"エラー"))))</f>
        <v>檜原村</v>
      </c>
      <c r="D800" s="8" t="str">
        <f>IF(AND(E800&lt;F800,E800&lt;G800,E800&lt;H800),"区",IF(AND(F800&lt;G800,F800&lt;H800),"市",IF(G800&lt;H800,"町","村")))</f>
        <v>村</v>
      </c>
      <c r="E800" s="8">
        <f>IF(COUNTIF($L800,"*区*"),FIND("区",$L800,2),100)</f>
        <v>100</v>
      </c>
      <c r="F800" s="8">
        <f>IF(COUNTIF($L800,"*市*"),FIND("市",$L800,2),100)</f>
        <v>100</v>
      </c>
      <c r="G800" s="8">
        <f>IF(COUNTIF($L800,"*町田市*"),100,IF(COUNTIF(L800,"*町*"),FIND("町",$L800),100))</f>
        <v>100</v>
      </c>
      <c r="H800" s="8">
        <f>IF(COUNTIF($L800,"*東村山*"),100,IF(COUNTIF(L800,"*武蔵村山*"),100,IF(COUNTIF(L800,"*羽村市*"),100,IF(COUNTIF(L800,"*村*"),FIND("村",$L800,2),100))))</f>
        <v>3</v>
      </c>
      <c r="I800" s="36" t="s">
        <v>3278</v>
      </c>
      <c r="J800" s="36" t="s">
        <v>1618</v>
      </c>
      <c r="K800" s="36" t="s">
        <v>3503</v>
      </c>
      <c r="L800" s="36" t="s">
        <v>3523</v>
      </c>
      <c r="M800" s="36" t="s">
        <v>2371</v>
      </c>
      <c r="N800" s="36" t="s">
        <v>3</v>
      </c>
      <c r="O800" s="34">
        <v>47542</v>
      </c>
    </row>
    <row r="801" spans="1:15" x14ac:dyDescent="0.15">
      <c r="A801" s="3">
        <f t="shared" si="12"/>
        <v>800</v>
      </c>
      <c r="B801" s="7">
        <f>VLOOKUP(C801,区市町村番号!$B$3:$C$64,2,FALSE)</f>
        <v>52</v>
      </c>
      <c r="C801" s="8" t="str">
        <f>IF(D801="区",LEFT(L801,FIND("区",L801)),IF(D801="市",LEFT(L801,FIND("市",L801)),IF(D801="町",LEFT(L801,FIND("町",L801)),IF(D801="村",LEFT(L801,FIND("村",L801)),"エラー"))))</f>
        <v>檜原村</v>
      </c>
      <c r="D801" s="8" t="str">
        <f>IF(AND(E801&lt;F801,E801&lt;G801,E801&lt;H801),"区",IF(AND(F801&lt;G801,F801&lt;H801),"市",IF(G801&lt;H801,"町","村")))</f>
        <v>村</v>
      </c>
      <c r="E801" s="8">
        <f>IF(COUNTIF($L801,"*区*"),FIND("区",$L801,2),100)</f>
        <v>100</v>
      </c>
      <c r="F801" s="8">
        <f>IF(COUNTIF($L801,"*市*"),FIND("市",$L801,2),100)</f>
        <v>100</v>
      </c>
      <c r="G801" s="8">
        <f>IF(COUNTIF($L801,"*町田市*"),100,IF(COUNTIF(L801,"*町*"),FIND("町",$L801),100))</f>
        <v>100</v>
      </c>
      <c r="H801" s="8">
        <f>IF(COUNTIF($L801,"*東村山*"),100,IF(COUNTIF(L801,"*武蔵村山*"),100,IF(COUNTIF(L801,"*羽村市*"),100,IF(COUNTIF(L801,"*村*"),FIND("村",$L801,2),100))))</f>
        <v>3</v>
      </c>
      <c r="I801" s="37" t="s">
        <v>1118</v>
      </c>
      <c r="J801" s="37" t="s">
        <v>3368</v>
      </c>
      <c r="K801" s="37" t="s">
        <v>1842</v>
      </c>
      <c r="L801" s="37" t="s">
        <v>2007</v>
      </c>
      <c r="M801" s="37" t="s">
        <v>2371</v>
      </c>
      <c r="N801" s="37" t="s">
        <v>22</v>
      </c>
      <c r="O801" s="34">
        <v>47664</v>
      </c>
    </row>
    <row r="802" spans="1:15" x14ac:dyDescent="0.15">
      <c r="A802" s="3">
        <f t="shared" si="12"/>
        <v>801</v>
      </c>
      <c r="B802" s="7">
        <f>VLOOKUP(C802,区市町村番号!$B$3:$C$64,2,FALSE)</f>
        <v>53</v>
      </c>
      <c r="C802" s="8" t="str">
        <f>IF(D802="区",LEFT(L802,FIND("区",L802)),IF(D802="市",LEFT(L802,FIND("市",L802)),IF(D802="町",LEFT(L802,FIND("町",L802)),IF(D802="村",LEFT(L802,FIND("村",L802)),"エラー"))))</f>
        <v>奥多摩町</v>
      </c>
      <c r="D802" s="8" t="str">
        <f>IF(AND(E802&lt;F802,E802&lt;G802,E802&lt;H802),"区",IF(AND(F802&lt;G802,F802&lt;H802),"市",IF(G802&lt;H802,"町","村")))</f>
        <v>町</v>
      </c>
      <c r="E802" s="8">
        <f>IF(COUNTIF($L802,"*区*"),FIND("区",$L802,2),100)</f>
        <v>100</v>
      </c>
      <c r="F802" s="8">
        <f>IF(COUNTIF($L802,"*市*"),FIND("市",$L802,2),100)</f>
        <v>100</v>
      </c>
      <c r="G802" s="8">
        <f>IF(COUNTIF($L802,"*町田市*"),100,IF(COUNTIF(L802,"*町*"),FIND("町",$L802),100))</f>
        <v>4</v>
      </c>
      <c r="H802" s="8">
        <f>IF(COUNTIF($L802,"*東村山*"),100,IF(COUNTIF(L802,"*武蔵村山*"),100,IF(COUNTIF(L802,"*羽村市*"),100,IF(COUNTIF(L802,"*村*"),FIND("村",$L802,2),100))))</f>
        <v>100</v>
      </c>
      <c r="I802" s="37" t="s">
        <v>1115</v>
      </c>
      <c r="J802" s="37" t="s">
        <v>1615</v>
      </c>
      <c r="K802" s="37" t="s">
        <v>1841</v>
      </c>
      <c r="L802" s="37" t="s">
        <v>2005</v>
      </c>
      <c r="M802" s="37" t="s">
        <v>2368</v>
      </c>
      <c r="N802" s="37" t="s">
        <v>3</v>
      </c>
      <c r="O802" s="34">
        <v>46022</v>
      </c>
    </row>
    <row r="803" spans="1:15" x14ac:dyDescent="0.15">
      <c r="A803" s="3">
        <f t="shared" si="12"/>
        <v>802</v>
      </c>
      <c r="B803" s="7">
        <f>VLOOKUP(C803,区市町村番号!$B$3:$C$64,2,FALSE)</f>
        <v>53</v>
      </c>
      <c r="C803" s="8" t="str">
        <f>IF(D803="区",LEFT(L803,FIND("区",L803)),IF(D803="市",LEFT(L803,FIND("市",L803)),IF(D803="町",LEFT(L803,FIND("町",L803)),IF(D803="村",LEFT(L803,FIND("村",L803)),"エラー"))))</f>
        <v>奥多摩町</v>
      </c>
      <c r="D803" s="8" t="str">
        <f>IF(AND(E803&lt;F803,E803&lt;G803,E803&lt;H803),"区",IF(AND(F803&lt;G803,F803&lt;H803),"市",IF(G803&lt;H803,"町","村")))</f>
        <v>町</v>
      </c>
      <c r="E803" s="8">
        <f>IF(COUNTIF($L803,"*区*"),FIND("区",$L803,2),100)</f>
        <v>100</v>
      </c>
      <c r="F803" s="8">
        <f>IF(COUNTIF($L803,"*市*"),FIND("市",$L803,2),100)</f>
        <v>100</v>
      </c>
      <c r="G803" s="8">
        <f>IF(COUNTIF($L803,"*町田市*"),100,IF(COUNTIF(L803,"*町*"),FIND("町",$L803),100))</f>
        <v>4</v>
      </c>
      <c r="H803" s="8">
        <f>IF(COUNTIF($L803,"*東村山*"),100,IF(COUNTIF(L803,"*武蔵村山*"),100,IF(COUNTIF(L803,"*羽村市*"),100,IF(COUNTIF(L803,"*村*"),FIND("村",$L803,2),100))))</f>
        <v>100</v>
      </c>
      <c r="I803" s="37" t="s">
        <v>924</v>
      </c>
      <c r="J803" s="37" t="s">
        <v>3322</v>
      </c>
      <c r="K803" s="37" t="s">
        <v>1828</v>
      </c>
      <c r="L803" s="37" t="s">
        <v>1897</v>
      </c>
      <c r="M803" s="37" t="s">
        <v>2251</v>
      </c>
      <c r="N803" s="37" t="s">
        <v>35</v>
      </c>
      <c r="O803" s="34">
        <v>47542</v>
      </c>
    </row>
    <row r="804" spans="1:15" x14ac:dyDescent="0.15">
      <c r="A804" s="3">
        <f t="shared" si="12"/>
        <v>803</v>
      </c>
      <c r="B804" s="7">
        <f>VLOOKUP(C804,区市町村番号!$B$3:$C$64,2,FALSE)</f>
        <v>54</v>
      </c>
      <c r="C804" s="8" t="str">
        <f>IF(D804="区",LEFT(L804,FIND("区",L804)),IF(D804="市",LEFT(L804,FIND("市",L804)),IF(D804="町",LEFT(L804,FIND("町",L804)),IF(D804="村",LEFT(L804,FIND("村",L804)),"エラー"))))</f>
        <v>大島町</v>
      </c>
      <c r="D804" s="8" t="str">
        <f>IF(AND(E804&lt;F804,E804&lt;G804,E804&lt;H804),"区",IF(AND(F804&lt;G804,F804&lt;H804),"市",IF(G804&lt;H804,"町","村")))</f>
        <v>町</v>
      </c>
      <c r="E804" s="8">
        <f>IF(COUNTIF($L804,"*区*"),FIND("区",$L804,2),100)</f>
        <v>100</v>
      </c>
      <c r="F804" s="8">
        <f>IF(COUNTIF($L804,"*市*"),FIND("市",$L804,2),100)</f>
        <v>100</v>
      </c>
      <c r="G804" s="8">
        <f>IF(COUNTIF($L804,"*町田市*"),100,IF(COUNTIF(L804,"*町*"),FIND("町",$L804),100))</f>
        <v>3</v>
      </c>
      <c r="H804" s="8">
        <f>IF(COUNTIF($L804,"*東村山*"),100,IF(COUNTIF(L804,"*武蔵村山*"),100,IF(COUNTIF(L804,"*羽村市*"),100,IF(COUNTIF(L804,"*村*"),FIND("村",$L804,2),100))))</f>
        <v>100</v>
      </c>
      <c r="I804" s="37" t="s">
        <v>1054</v>
      </c>
      <c r="J804" s="37" t="s">
        <v>223</v>
      </c>
      <c r="K804" s="37" t="s">
        <v>528</v>
      </c>
      <c r="L804" s="37" t="s">
        <v>286</v>
      </c>
      <c r="M804" s="37" t="s">
        <v>144</v>
      </c>
      <c r="N804" s="37" t="s">
        <v>3</v>
      </c>
      <c r="O804" s="34">
        <v>47603</v>
      </c>
    </row>
    <row r="805" spans="1:15" x14ac:dyDescent="0.15">
      <c r="A805" s="3">
        <f t="shared" si="12"/>
        <v>804</v>
      </c>
      <c r="B805" s="7">
        <f>VLOOKUP(C805,区市町村番号!$B$3:$C$64,2,FALSE)</f>
        <v>56</v>
      </c>
      <c r="C805" s="8" t="str">
        <f>IF(D805="区",LEFT(L805,FIND("区",L805)),IF(D805="市",LEFT(L805,FIND("市",L805)),IF(D805="町",LEFT(L805,FIND("町",L805)),IF(D805="村",LEFT(L805,FIND("村",L805)),"エラー"))))</f>
        <v>新島村</v>
      </c>
      <c r="D805" s="8" t="str">
        <f>IF(AND(E805&lt;F805,E805&lt;G805,E805&lt;H805),"区",IF(AND(F805&lt;G805,F805&lt;H805),"市",IF(G805&lt;H805,"町","村")))</f>
        <v>村</v>
      </c>
      <c r="E805" s="8">
        <f>IF(COUNTIF($L805,"*区*"),FIND("区",$L805,2),100)</f>
        <v>100</v>
      </c>
      <c r="F805" s="8">
        <f>IF(COUNTIF($L805,"*市*"),FIND("市",$L805,2),100)</f>
        <v>100</v>
      </c>
      <c r="G805" s="8">
        <f>IF(COUNTIF($L805,"*町田市*"),100,IF(COUNTIF(L805,"*町*"),FIND("町",$L805),100))</f>
        <v>100</v>
      </c>
      <c r="H805" s="8">
        <f>IF(COUNTIF($L805,"*東村山*"),100,IF(COUNTIF(L805,"*武蔵村山*"),100,IF(COUNTIF(L805,"*羽村市*"),100,IF(COUNTIF(L805,"*村*"),FIND("村",$L805,2),100))))</f>
        <v>3</v>
      </c>
      <c r="I805" s="37" t="s">
        <v>1380</v>
      </c>
      <c r="J805" s="37" t="s">
        <v>1779</v>
      </c>
      <c r="K805" s="37" t="s">
        <v>1862</v>
      </c>
      <c r="L805" s="37" t="s">
        <v>2169</v>
      </c>
      <c r="M805" s="37" t="s">
        <v>2530</v>
      </c>
      <c r="N805" s="37" t="s">
        <v>3</v>
      </c>
      <c r="O805" s="34">
        <v>45991</v>
      </c>
    </row>
    <row r="806" spans="1:15" x14ac:dyDescent="0.15">
      <c r="A806" s="3">
        <f t="shared" si="12"/>
        <v>805</v>
      </c>
      <c r="B806" s="7">
        <f>VLOOKUP(C806,区市町村番号!$B$3:$C$64,2,FALSE)</f>
        <v>58</v>
      </c>
      <c r="C806" s="8" t="str">
        <f>IF(D806="区",LEFT(L806,FIND("区",L806)),IF(D806="市",LEFT(L806,FIND("市",L806)),IF(D806="町",LEFT(L806,FIND("町",L806)),IF(D806="村",LEFT(L806,FIND("村",L806)),"エラー"))))</f>
        <v>三宅村</v>
      </c>
      <c r="D806" s="8" t="str">
        <f>IF(AND(E806&lt;F806,E806&lt;G806,E806&lt;H806),"区",IF(AND(F806&lt;G806,F806&lt;H806),"市",IF(G806&lt;H806,"町","村")))</f>
        <v>村</v>
      </c>
      <c r="E806" s="8">
        <f>IF(COUNTIF($L806,"*区*"),FIND("区",$L806,2),100)</f>
        <v>100</v>
      </c>
      <c r="F806" s="8">
        <f>IF(COUNTIF($L806,"*市*"),FIND("市",$L806,2),100)</f>
        <v>100</v>
      </c>
      <c r="G806" s="8">
        <f>IF(COUNTIF($L806,"*町田市*"),100,IF(COUNTIF(L806,"*町*"),FIND("町",$L806),100))</f>
        <v>100</v>
      </c>
      <c r="H806" s="8">
        <f>IF(COUNTIF($L806,"*東村山*"),100,IF(COUNTIF(L806,"*武蔵村山*"),100,IF(COUNTIF(L806,"*羽村市*"),100,IF(COUNTIF(L806,"*村*"),FIND("村",$L806,2),100))))</f>
        <v>3</v>
      </c>
      <c r="I806" s="37" t="s">
        <v>3291</v>
      </c>
      <c r="J806" s="37" t="s">
        <v>3521</v>
      </c>
      <c r="K806" s="37" t="s">
        <v>1856</v>
      </c>
      <c r="L806" s="37" t="s">
        <v>2126</v>
      </c>
      <c r="M806" s="37" t="s">
        <v>2490</v>
      </c>
      <c r="N806" s="37" t="s">
        <v>3522</v>
      </c>
      <c r="O806" s="34">
        <v>47634</v>
      </c>
    </row>
    <row r="807" spans="1:15" x14ac:dyDescent="0.15">
      <c r="A807" s="3">
        <f t="shared" si="12"/>
        <v>806</v>
      </c>
      <c r="B807" s="7">
        <f>VLOOKUP(C807,区市町村番号!$B$3:$C$64,2,FALSE)</f>
        <v>61</v>
      </c>
      <c r="C807" s="8" t="str">
        <f>IF(D807="区",LEFT(L807,FIND("区",L807)),IF(D807="市",LEFT(L807,FIND("市",L807)),IF(D807="町",LEFT(L807,FIND("町",L807)),IF(D807="村",LEFT(L807,FIND("村",L807)),"エラー"))))</f>
        <v>青ヶ島村</v>
      </c>
      <c r="D807" s="8" t="str">
        <f>IF(AND(E807&lt;F807,E807&lt;G807,E807&lt;H807),"区",IF(AND(F807&lt;G807,F807&lt;H807),"市",IF(G807&lt;H807,"町","村")))</f>
        <v>村</v>
      </c>
      <c r="E807" s="8">
        <f>IF(COUNTIF($L807,"*区*"),FIND("区",$L807,2),100)</f>
        <v>100</v>
      </c>
      <c r="F807" s="8">
        <f>IF(COUNTIF($L807,"*市*"),FIND("市",$L807,2),100)</f>
        <v>100</v>
      </c>
      <c r="G807" s="8">
        <f>IF(COUNTIF($L807,"*町田市*"),100,IF(COUNTIF(L807,"*町*"),FIND("町",$L807),100))</f>
        <v>100</v>
      </c>
      <c r="H807" s="8">
        <f>IF(COUNTIF($L807,"*東村山*"),100,IF(COUNTIF(L807,"*武蔵村山*"),100,IF(COUNTIF(L807,"*羽村市*"),100,IF(COUNTIF(L807,"*村*"),FIND("村",$L807,2),100))))</f>
        <v>4</v>
      </c>
      <c r="I807" s="37" t="s">
        <v>1394</v>
      </c>
      <c r="J807" s="37" t="s">
        <v>1747</v>
      </c>
      <c r="K807" s="37" t="s">
        <v>1857</v>
      </c>
      <c r="L807" s="37" t="s">
        <v>2137</v>
      </c>
      <c r="M807" s="37" t="s">
        <v>2498</v>
      </c>
      <c r="N807" s="37" t="s">
        <v>68</v>
      </c>
      <c r="O807" s="34">
        <v>46142</v>
      </c>
    </row>
    <row r="808" spans="1:15" x14ac:dyDescent="0.15">
      <c r="A808" s="3">
        <f t="shared" si="12"/>
        <v>807</v>
      </c>
      <c r="B808" s="7">
        <f>VLOOKUP(C808,区市町村番号!$B$3:$C$64,2,FALSE)</f>
        <v>62</v>
      </c>
      <c r="C808" s="8" t="str">
        <f>IF(D808="区",LEFT(L808,FIND("区",L808)),IF(D808="市",LEFT(L808,FIND("市",L808)),IF(D808="町",LEFT(L808,FIND("町",L808)),IF(D808="村",LEFT(L808,FIND("村",L808)),"エラー"))))</f>
        <v>小笠原村</v>
      </c>
      <c r="D808" s="8" t="str">
        <f>IF(AND(E808&lt;F808,E808&lt;G808,E808&lt;H808),"区",IF(AND(F808&lt;G808,F808&lt;H808),"市",IF(G808&lt;H808,"町","村")))</f>
        <v>村</v>
      </c>
      <c r="E808" s="8">
        <f>IF(COUNTIF($L808,"*区*"),FIND("区",$L808,2),100)</f>
        <v>100</v>
      </c>
      <c r="F808" s="8">
        <f>IF(COUNTIF($L808,"*市*"),FIND("市",$L808,2),100)</f>
        <v>100</v>
      </c>
      <c r="G808" s="8">
        <f>IF(COUNTIF($L808,"*町田市*"),100,IF(COUNTIF(L808,"*町*"),FIND("町",$L808),100))</f>
        <v>100</v>
      </c>
      <c r="H808" s="8">
        <f>IF(COUNTIF($L808,"*東村山*"),100,IF(COUNTIF(L808,"*武蔵村山*"),100,IF(COUNTIF(L808,"*羽村市*"),100,IF(COUNTIF(L808,"*村*"),FIND("村",$L808,2),100))))</f>
        <v>4</v>
      </c>
      <c r="I808" s="37" t="s">
        <v>2890</v>
      </c>
      <c r="J808" s="37" t="s">
        <v>2931</v>
      </c>
      <c r="K808" s="37" t="s">
        <v>2932</v>
      </c>
      <c r="L808" s="37" t="s">
        <v>2933</v>
      </c>
      <c r="M808" s="37" t="s">
        <v>2934</v>
      </c>
      <c r="N808" s="37" t="s">
        <v>355</v>
      </c>
      <c r="O808" s="34">
        <v>47118</v>
      </c>
    </row>
  </sheetData>
  <protectedRanges>
    <protectedRange password="C562" sqref="N1 N87:N88 N90:N91 N97:N100 N577:N579 N581 N588 N629 N633 N650 N660:N661 N673 N677 N698 N693 N704:N706 N737 N786:N788 N779 N781:N782 N791 N800 N805:N806" name="範囲1" securityDescriptor=""/>
    <protectedRange password="C562" sqref="N2" name="範囲1_2" securityDescriptor=""/>
    <protectedRange password="C562" sqref="N4:N7" name="範囲1_3" securityDescriptor=""/>
    <protectedRange password="C562" sqref="N12 N8:N10" name="範囲1_4" securityDescriptor=""/>
    <protectedRange password="C562" sqref="N13:N19" name="範囲1_5" securityDescriptor=""/>
    <protectedRange password="C562" sqref="N20:N21" name="範囲1_6" securityDescriptor=""/>
    <protectedRange password="C562" sqref="N25 N22:N23" name="範囲1_7" securityDescriptor=""/>
    <protectedRange password="C562" sqref="N26:N30 N32:N35" name="範囲1_8" securityDescriptor=""/>
    <protectedRange password="C562" sqref="N36:N42" name="範囲1_9" securityDescriptor=""/>
    <protectedRange password="C562" sqref="N44:N45" name="範囲1_10" securityDescriptor=""/>
    <protectedRange password="C562" sqref="N46:N48" name="範囲1_11" securityDescriptor=""/>
    <protectedRange password="C562" sqref="N49" name="範囲1_12" securityDescriptor=""/>
    <protectedRange password="C562" sqref="N50:N57" name="範囲1_13" securityDescriptor=""/>
    <protectedRange password="C562" sqref="N58:N63" name="範囲1_14" securityDescriptor=""/>
    <protectedRange password="C562" sqref="N64" name="範囲1_15" securityDescriptor=""/>
    <protectedRange password="C562" sqref="N65" name="範囲1_16" securityDescriptor=""/>
    <protectedRange password="C562" sqref="N66" name="範囲1_17" securityDescriptor=""/>
    <protectedRange password="C562" sqref="N67:N78" name="範囲1_18" securityDescriptor=""/>
    <protectedRange password="C562" sqref="N80 N84:N86" name="範囲1_19" securityDescriptor=""/>
    <protectedRange password="C562" sqref="N492" name="範囲1_22_2" securityDescriptor=""/>
  </protectedRanges>
  <autoFilter ref="A1:O808" xr:uid="{00000000-0001-0000-0100-000000000000}">
    <sortState xmlns:xlrd2="http://schemas.microsoft.com/office/spreadsheetml/2017/richdata2" ref="A2:O808">
      <sortCondition ref="B1:B808"/>
    </sortState>
  </autoFilter>
  <sortState xmlns:xlrd2="http://schemas.microsoft.com/office/spreadsheetml/2017/richdata2" ref="B2:O808">
    <sortCondition ref="B2:B808"/>
    <sortCondition ref="J2:J808"/>
    <sortCondition ref="O2:O808"/>
  </sortState>
  <phoneticPr fontId="2"/>
  <conditionalFormatting sqref="I1:I1048576">
    <cfRule type="duplicateValues" dxfId="0" priority="1"/>
  </conditionalFormatting>
  <dataValidations count="1">
    <dataValidation allowBlank="1" showInputMessage="1" showErrorMessage="1" sqref="K1 L379:M435 L440:M556 L355:M355 I97 K97 I80 K80 I67:I68 K67:K68 I50 K50 I52 K52 I13 K13 I8 K8 I1" xr:uid="{00000000-0002-0000-01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48" fitToHeight="0" orientation="portrait" r:id="rId1"/>
  <headerFooter>
    <oddHeader>&amp;C難病医療費助成指定医療機関一覧（病院・診療所）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15"/>
  <sheetViews>
    <sheetView tabSelected="1" view="pageBreakPreview" zoomScale="60" zoomScaleNormal="70" workbookViewId="0">
      <selection activeCell="C818" sqref="C818"/>
    </sheetView>
  </sheetViews>
  <sheetFormatPr defaultRowHeight="13.5" x14ac:dyDescent="0.15"/>
  <cols>
    <col min="1" max="1" width="6.625" style="1" customWidth="1"/>
    <col min="2" max="2" width="12.375" style="1" bestFit="1" customWidth="1"/>
    <col min="3" max="3" width="61.625" style="16" customWidth="1"/>
    <col min="4" max="4" width="10.75" style="19" bestFit="1" customWidth="1"/>
    <col min="5" max="5" width="74" style="17" bestFit="1" customWidth="1"/>
    <col min="6" max="6" width="15" style="4" bestFit="1" customWidth="1"/>
    <col min="7" max="7" width="21.625" style="16" customWidth="1"/>
    <col min="8" max="8" width="24.375" style="44" customWidth="1"/>
    <col min="9" max="9" width="18.75" style="21" customWidth="1"/>
  </cols>
  <sheetData>
    <row r="1" spans="1:9" ht="35.25" customHeight="1" x14ac:dyDescent="0.15">
      <c r="A1" s="11" t="s">
        <v>778</v>
      </c>
      <c r="B1" s="6" t="s">
        <v>70</v>
      </c>
      <c r="C1" s="14" t="s">
        <v>368</v>
      </c>
      <c r="D1" s="12" t="s">
        <v>371</v>
      </c>
      <c r="E1" s="14" t="s">
        <v>369</v>
      </c>
      <c r="F1" s="13" t="s">
        <v>0</v>
      </c>
      <c r="G1" s="12" t="s">
        <v>370</v>
      </c>
      <c r="H1" s="41" t="s">
        <v>367</v>
      </c>
      <c r="I1" s="18" t="s">
        <v>769</v>
      </c>
    </row>
    <row r="2" spans="1:9" ht="30" customHeight="1" x14ac:dyDescent="0.15">
      <c r="A2" s="3">
        <v>1</v>
      </c>
      <c r="B2" s="8" t="str">
        <f>協力難病指定医!C2</f>
        <v>千代田区</v>
      </c>
      <c r="C2" s="15" t="str">
        <f>協力難病指定医!J2</f>
        <v>オンライン総合クリニック</v>
      </c>
      <c r="D2" s="9" t="str">
        <f>協力難病指定医!K2</f>
        <v>101-0047</v>
      </c>
      <c r="E2" s="9" t="str">
        <f>協力難病指定医!L2</f>
        <v>千代田区内神田１－１１－５－４０１</v>
      </c>
      <c r="F2" s="10" t="str">
        <f>協力難病指定医!M2</f>
        <v>03-6691-9525</v>
      </c>
      <c r="G2" s="15" t="str">
        <f>協力難病指定医!I2</f>
        <v>飯島　岳洋</v>
      </c>
      <c r="H2" s="42" t="str">
        <f>協力難病指定医!N2</f>
        <v>内科</v>
      </c>
      <c r="I2" s="20">
        <f>協力難病指定医!O2</f>
        <v>47269</v>
      </c>
    </row>
    <row r="3" spans="1:9" ht="30" customHeight="1" x14ac:dyDescent="0.15">
      <c r="A3" s="3">
        <v>2</v>
      </c>
      <c r="B3" s="8" t="str">
        <f>協力難病指定医!C3</f>
        <v>千代田区</v>
      </c>
      <c r="C3" s="15" t="str">
        <f>協力難病指定医!J3</f>
        <v>やじまクリニック</v>
      </c>
      <c r="D3" s="9" t="str">
        <f>協力難病指定医!K3</f>
        <v>102-0072</v>
      </c>
      <c r="E3" s="9" t="str">
        <f>協力難病指定医!L3</f>
        <v>千代田区飯田橋１－８－９－２０１</v>
      </c>
      <c r="F3" s="10" t="str">
        <f>協力難病指定医!M3</f>
        <v>03-3261-7853</v>
      </c>
      <c r="G3" s="15" t="str">
        <f>協力難病指定医!I3</f>
        <v>矢島　俊巳</v>
      </c>
      <c r="H3" s="42" t="str">
        <f>協力難病指定医!N3</f>
        <v>内科、循環器内科、外科、小児科</v>
      </c>
      <c r="I3" s="20">
        <f>協力難病指定医!O3</f>
        <v>47726</v>
      </c>
    </row>
    <row r="4" spans="1:9" ht="30" customHeight="1" x14ac:dyDescent="0.15">
      <c r="A4" s="3">
        <v>3</v>
      </c>
      <c r="B4" s="8" t="str">
        <f>協力難病指定医!C4</f>
        <v>千代田区</v>
      </c>
      <c r="C4" s="15" t="str">
        <f>協力難病指定医!J4</f>
        <v>ライフ千代田クリニック</v>
      </c>
      <c r="D4" s="9" t="str">
        <f>協力難病指定医!K4</f>
        <v>101-0054</v>
      </c>
      <c r="E4" s="9" t="str">
        <f>協力難病指定医!L4</f>
        <v>千代田区神田錦町３－１６　香村ビル５Ｆ</v>
      </c>
      <c r="F4" s="10" t="str">
        <f>協力難病指定医!M4</f>
        <v>03-5282-5010</v>
      </c>
      <c r="G4" s="15" t="str">
        <f>協力難病指定医!I4</f>
        <v>稲田　敏樹</v>
      </c>
      <c r="H4" s="42" t="str">
        <f>協力難病指定医!N4</f>
        <v>内科</v>
      </c>
      <c r="I4" s="20">
        <f>協力難病指定医!O4</f>
        <v>47695</v>
      </c>
    </row>
    <row r="5" spans="1:9" ht="30" customHeight="1" x14ac:dyDescent="0.15">
      <c r="A5" s="3">
        <v>4</v>
      </c>
      <c r="B5" s="8" t="str">
        <f>協力難病指定医!C5</f>
        <v>千代田区</v>
      </c>
      <c r="C5" s="15" t="str">
        <f>協力難病指定医!J5</f>
        <v>医療法人栄仁会　みらいメディカルクリニック神田</v>
      </c>
      <c r="D5" s="9" t="str">
        <f>協力難病指定医!K5</f>
        <v>101-0041</v>
      </c>
      <c r="E5" s="9" t="str">
        <f>協力難病指定医!L5</f>
        <v>千代田区神田須田町２－９－５－３０５</v>
      </c>
      <c r="F5" s="10" t="str">
        <f>協力難病指定医!M5</f>
        <v>03-6912-2034</v>
      </c>
      <c r="G5" s="15" t="str">
        <f>協力難病指定医!I5</f>
        <v>前田　誠造</v>
      </c>
      <c r="H5" s="42" t="str">
        <f>協力難病指定医!N5</f>
        <v>内科</v>
      </c>
      <c r="I5" s="20">
        <f>協力難病指定医!O5</f>
        <v>46326</v>
      </c>
    </row>
    <row r="6" spans="1:9" ht="30" customHeight="1" x14ac:dyDescent="0.15">
      <c r="A6" s="3">
        <v>5</v>
      </c>
      <c r="B6" s="8" t="str">
        <f>協力難病指定医!C6</f>
        <v>千代田区</v>
      </c>
      <c r="C6" s="15" t="str">
        <f>協力難病指定医!J6</f>
        <v>医療法人社団伸陽会　神保町消化器科・内科</v>
      </c>
      <c r="D6" s="9" t="str">
        <f>協力難病指定医!K6</f>
        <v>101-0051</v>
      </c>
      <c r="E6" s="9" t="str">
        <f>協力難病指定医!L6</f>
        <v>千代田区神田神保町２－９－１　神田神保町メディカルモール４Ｆ</v>
      </c>
      <c r="F6" s="10" t="str">
        <f>協力難病指定医!M6</f>
        <v>03-3515-3171</v>
      </c>
      <c r="G6" s="15" t="str">
        <f>協力難病指定医!I6</f>
        <v>末岡　伸夫</v>
      </c>
      <c r="H6" s="42" t="str">
        <f>協力難病指定医!N6</f>
        <v>内科、消化器内科、内視鏡内科</v>
      </c>
      <c r="I6" s="20">
        <f>協力難病指定医!O6</f>
        <v>47726</v>
      </c>
    </row>
    <row r="7" spans="1:9" ht="30" customHeight="1" x14ac:dyDescent="0.15">
      <c r="A7" s="3">
        <v>6</v>
      </c>
      <c r="B7" s="8" t="str">
        <f>協力難病指定医!C7</f>
        <v>千代田区</v>
      </c>
      <c r="C7" s="15" t="str">
        <f>協力難病指定医!J7</f>
        <v>医療法人社団有洸会　三番町クリニック</v>
      </c>
      <c r="D7" s="9" t="str">
        <f>協力難病指定医!K7</f>
        <v>102-0082</v>
      </c>
      <c r="E7" s="9" t="str">
        <f>協力難病指定医!L7</f>
        <v>千代田区一番町２２－３　アデックス一番町１Ｆ</v>
      </c>
      <c r="F7" s="10" t="str">
        <f>協力難病指定医!M7</f>
        <v>03-5215-5755</v>
      </c>
      <c r="G7" s="15" t="str">
        <f>協力難病指定医!I7</f>
        <v>田島　実紅</v>
      </c>
      <c r="H7" s="42" t="str">
        <f>協力難病指定医!N7</f>
        <v>内科</v>
      </c>
      <c r="I7" s="20">
        <f>協力難病指定医!O7</f>
        <v>47208</v>
      </c>
    </row>
    <row r="8" spans="1:9" ht="30" customHeight="1" x14ac:dyDescent="0.15">
      <c r="A8" s="3">
        <v>7</v>
      </c>
      <c r="B8" s="8" t="str">
        <f>協力難病指定医!C8</f>
        <v>千代田区</v>
      </c>
      <c r="C8" s="15" t="str">
        <f>協力難病指定医!J8</f>
        <v>公益財団法人国際全人医療研究所　千代田国際クリニック</v>
      </c>
      <c r="D8" s="9" t="str">
        <f>協力難病指定医!K8</f>
        <v>101-0053</v>
      </c>
      <c r="E8" s="9" t="str">
        <f>協力難病指定医!L8</f>
        <v>千代田区神田美土代町１１－８　ＳＫ美土代町ビル６Ｆ</v>
      </c>
      <c r="F8" s="10" t="str">
        <f>協力難病指定医!M8</f>
        <v>03-5577-2070</v>
      </c>
      <c r="G8" s="15" t="str">
        <f>協力難病指定医!I8</f>
        <v>永田　勝太郎</v>
      </c>
      <c r="H8" s="42" t="str">
        <f>協力難病指定医!N8</f>
        <v>内科、循環器内科、代謝内分泌内科、心療内科、精神科</v>
      </c>
      <c r="I8" s="20">
        <f>協力難病指定医!O8</f>
        <v>46599</v>
      </c>
    </row>
    <row r="9" spans="1:9" ht="30" customHeight="1" x14ac:dyDescent="0.15">
      <c r="A9" s="3">
        <v>8</v>
      </c>
      <c r="B9" s="8" t="str">
        <f>協力難病指定医!C9</f>
        <v>千代田区</v>
      </c>
      <c r="C9" s="15" t="str">
        <f>協力難病指定医!J9</f>
        <v>大森胃腸科</v>
      </c>
      <c r="D9" s="9" t="str">
        <f>協力難病指定医!K9</f>
        <v>102-0092</v>
      </c>
      <c r="E9" s="9" t="str">
        <f>協力難病指定医!L9</f>
        <v>千代田区隼町２－１５</v>
      </c>
      <c r="F9" s="10" t="str">
        <f>協力難病指定医!M9</f>
        <v>03-3234-6226</v>
      </c>
      <c r="G9" s="15" t="str">
        <f>協力難病指定医!I9</f>
        <v>大森　孝文</v>
      </c>
      <c r="H9" s="42" t="str">
        <f>協力難病指定医!N9</f>
        <v>内科、消化器内科</v>
      </c>
      <c r="I9" s="20">
        <f>協力難病指定医!O9</f>
        <v>45900</v>
      </c>
    </row>
    <row r="10" spans="1:9" ht="30" customHeight="1" x14ac:dyDescent="0.15">
      <c r="A10" s="3">
        <v>9</v>
      </c>
      <c r="B10" s="8" t="str">
        <f>協力難病指定医!C10</f>
        <v>中央区</v>
      </c>
      <c r="C10" s="15" t="str">
        <f>協力難病指定医!J10</f>
        <v>ＫＰｌｕｓクリニック</v>
      </c>
      <c r="D10" s="9" t="str">
        <f>協力難病指定医!K10</f>
        <v>103-0006</v>
      </c>
      <c r="E10" s="9" t="str">
        <f>協力難病指定医!L10</f>
        <v>中央区日本橋富沢町５－３　Ｉ・Ｂ日本橋ビル４０３</v>
      </c>
      <c r="F10" s="10" t="str">
        <f>協力難病指定医!M10</f>
        <v>03-6661-7301</v>
      </c>
      <c r="G10" s="15" t="str">
        <f>協力難病指定医!I10</f>
        <v>渡部　晃三</v>
      </c>
      <c r="H10" s="42" t="str">
        <f>協力難病指定医!N10</f>
        <v>内科、訪問診療、リウマチ科</v>
      </c>
      <c r="I10" s="20">
        <f>協力難病指定医!O10</f>
        <v>47726</v>
      </c>
    </row>
    <row r="11" spans="1:9" ht="30" customHeight="1" x14ac:dyDescent="0.15">
      <c r="A11" s="3">
        <v>10</v>
      </c>
      <c r="B11" s="8" t="str">
        <f>協力難病指定医!C11</f>
        <v>中央区</v>
      </c>
      <c r="C11" s="15" t="str">
        <f>協力難病指定医!J11</f>
        <v>医療法人社団　八丁堀医院</v>
      </c>
      <c r="D11" s="9" t="str">
        <f>協力難病指定医!K11</f>
        <v>104-0032</v>
      </c>
      <c r="E11" s="9" t="str">
        <f>協力難病指定医!L11</f>
        <v>中央区八丁堀２－２０－８　八丁堀綜通ビル９Ｆ</v>
      </c>
      <c r="F11" s="10" t="str">
        <f>協力難病指定医!M11</f>
        <v>03-3551-8860</v>
      </c>
      <c r="G11" s="15" t="str">
        <f>協力難病指定医!I11</f>
        <v>里井　豊</v>
      </c>
      <c r="H11" s="42" t="str">
        <f>協力難病指定医!N11</f>
        <v>内科、循環器科、胃腸科、皮膚科、肛門科</v>
      </c>
      <c r="I11" s="20">
        <f>協力難病指定医!O11</f>
        <v>45900</v>
      </c>
    </row>
    <row r="12" spans="1:9" ht="30" customHeight="1" x14ac:dyDescent="0.15">
      <c r="A12" s="3">
        <v>11</v>
      </c>
      <c r="B12" s="8" t="str">
        <f>協力難病指定医!C12</f>
        <v>中央区</v>
      </c>
      <c r="C12" s="15" t="str">
        <f>協力難病指定医!J12</f>
        <v>医療法人社団ときわ　サルスクリニック日本橋</v>
      </c>
      <c r="D12" s="9" t="str">
        <f>協力難病指定医!K12</f>
        <v>103-0027</v>
      </c>
      <c r="E12" s="9" t="str">
        <f>協力難病指定医!L12</f>
        <v>中央区日本橋２－８－１　東京日本橋タワーアネックスＢ１Ｆ</v>
      </c>
      <c r="F12" s="10" t="str">
        <f>協力難病指定医!M12</f>
        <v>050-3851-0269</v>
      </c>
      <c r="G12" s="15" t="str">
        <f>協力難病指定医!I12</f>
        <v>山下　徹志</v>
      </c>
      <c r="H12" s="42" t="str">
        <f>協力難病指定医!N12</f>
        <v>内科、糖尿病科、腎臓内科、循環器内科</v>
      </c>
      <c r="I12" s="20">
        <f>協力難病指定医!O12</f>
        <v>47483</v>
      </c>
    </row>
    <row r="13" spans="1:9" ht="30" customHeight="1" x14ac:dyDescent="0.15">
      <c r="A13" s="3">
        <v>12</v>
      </c>
      <c r="B13" s="8" t="str">
        <f>協力難病指定医!C13</f>
        <v>中央区</v>
      </c>
      <c r="C13" s="15" t="str">
        <f>協力難病指定医!J13</f>
        <v>医療法人社団幸心会　ケンクリニック</v>
      </c>
      <c r="D13" s="9" t="str">
        <f>協力難病指定医!K13</f>
        <v>104-0041</v>
      </c>
      <c r="E13" s="9" t="str">
        <f>協力難病指定医!L13</f>
        <v>中央区新富２－１１－４</v>
      </c>
      <c r="F13" s="10" t="str">
        <f>協力難病指定医!M13</f>
        <v>03-5541-9700</v>
      </c>
      <c r="G13" s="15" t="str">
        <f>協力難病指定医!I13</f>
        <v>青柳　健</v>
      </c>
      <c r="H13" s="42" t="str">
        <f>協力難病指定医!N13</f>
        <v>内科</v>
      </c>
      <c r="I13" s="20">
        <f>協力難病指定医!O13</f>
        <v>47542</v>
      </c>
    </row>
    <row r="14" spans="1:9" ht="30" customHeight="1" x14ac:dyDescent="0.15">
      <c r="A14" s="3">
        <v>13</v>
      </c>
      <c r="B14" s="8" t="str">
        <f>協力難病指定医!C14</f>
        <v>中央区</v>
      </c>
      <c r="C14" s="15" t="str">
        <f>協力難病指定医!J14</f>
        <v>医療法人社団双葵会　八丁堀さとうクリニック</v>
      </c>
      <c r="D14" s="9" t="str">
        <f>協力難病指定医!K14</f>
        <v>104-0033</v>
      </c>
      <c r="E14" s="9" t="str">
        <f>協力難病指定医!L14</f>
        <v>中央区新川２－２８－２　メディカルプライム新川６・７Ｆ</v>
      </c>
      <c r="F14" s="10" t="str">
        <f>協力難病指定医!M14</f>
        <v>03-3297-0310</v>
      </c>
      <c r="G14" s="15" t="str">
        <f>協力難病指定医!I14</f>
        <v>佐藤　雄</v>
      </c>
      <c r="H14" s="42" t="str">
        <f>協力難病指定医!N14</f>
        <v>整形外科</v>
      </c>
      <c r="I14" s="20">
        <f>協力難病指定医!O14</f>
        <v>47634</v>
      </c>
    </row>
    <row r="15" spans="1:9" ht="30" customHeight="1" x14ac:dyDescent="0.15">
      <c r="A15" s="3">
        <v>14</v>
      </c>
      <c r="B15" s="8" t="str">
        <f>協力難病指定医!C15</f>
        <v>中央区</v>
      </c>
      <c r="C15" s="15" t="str">
        <f>協力難病指定医!J15</f>
        <v>医療法人社団竹榮会　晴海クリニック</v>
      </c>
      <c r="D15" s="9" t="str">
        <f>協力難病指定医!K15</f>
        <v>104-0053</v>
      </c>
      <c r="E15" s="9" t="str">
        <f>協力難病指定医!L15</f>
        <v>中央区晴海１－６－５　晴海ビュープラザ２０３</v>
      </c>
      <c r="F15" s="10" t="str">
        <f>協力難病指定医!M15</f>
        <v>035-3531-0937</v>
      </c>
      <c r="G15" s="15" t="str">
        <f>協力難病指定医!I15</f>
        <v>片岡　喜直</v>
      </c>
      <c r="H15" s="42" t="str">
        <f>協力難病指定医!N15</f>
        <v>内科、循環器内科、糖尿病・代謝内科</v>
      </c>
      <c r="I15" s="20">
        <f>協力難病指定医!O15</f>
        <v>47087</v>
      </c>
    </row>
    <row r="16" spans="1:9" ht="30" customHeight="1" x14ac:dyDescent="0.15">
      <c r="A16" s="3">
        <v>15</v>
      </c>
      <c r="B16" s="8" t="str">
        <f>協力難病指定医!C16</f>
        <v>中央区</v>
      </c>
      <c r="C16" s="15" t="str">
        <f>協力難病指定医!J16</f>
        <v>医療法人社団竹榮舎　ＴＦＣメディカルクリニック</v>
      </c>
      <c r="D16" s="9" t="str">
        <f>協力難病指定医!K16</f>
        <v>104-0045</v>
      </c>
      <c r="E16" s="9" t="str">
        <f>協力難病指定医!L16</f>
        <v>中央区築地４－７－５築地ＫＹビル３Ｆ</v>
      </c>
      <c r="F16" s="10" t="str">
        <f>協力難病指定医!M16</f>
        <v>03-6281-5170</v>
      </c>
      <c r="G16" s="15" t="str">
        <f>協力難病指定医!I16</f>
        <v>竹渕　一宏</v>
      </c>
      <c r="H16" s="42" t="str">
        <f>協力難病指定医!N16</f>
        <v>内科、消化器内科、アレルギー科、漢方内科</v>
      </c>
      <c r="I16" s="20">
        <f>協力難病指定医!O16</f>
        <v>45900</v>
      </c>
    </row>
    <row r="17" spans="1:9" ht="30" customHeight="1" x14ac:dyDescent="0.15">
      <c r="A17" s="3">
        <v>16</v>
      </c>
      <c r="B17" s="8" t="str">
        <f>協力難病指定医!C17</f>
        <v>中央区</v>
      </c>
      <c r="C17" s="15" t="str">
        <f>協力難病指定医!J17</f>
        <v>医療法人社団梅本会　梅本ホームクリニック</v>
      </c>
      <c r="D17" s="9" t="str">
        <f>協力難病指定医!K17</f>
        <v>104-0061</v>
      </c>
      <c r="E17" s="9" t="str">
        <f>協力難病指定医!L17</f>
        <v>中央区銀座１－１４－５　銀座ウイングビル北３Ｆ</v>
      </c>
      <c r="F17" s="10" t="str">
        <f>協力難病指定医!M17</f>
        <v>03-6263-0601</v>
      </c>
      <c r="G17" s="15" t="str">
        <f>協力難病指定医!I17</f>
        <v>梅本　一紀</v>
      </c>
      <c r="H17" s="42">
        <f>協力難病指定医!N17</f>
        <v>0</v>
      </c>
      <c r="I17" s="20">
        <f>協力難病指定医!O17</f>
        <v>47118</v>
      </c>
    </row>
    <row r="18" spans="1:9" ht="30" customHeight="1" x14ac:dyDescent="0.15">
      <c r="A18" s="3">
        <v>17</v>
      </c>
      <c r="B18" s="8" t="str">
        <f>協力難病指定医!C18</f>
        <v>中央区</v>
      </c>
      <c r="C18" s="15" t="str">
        <f>協力難病指定医!J18</f>
        <v>医療法人社団百葉の会　銀座医院</v>
      </c>
      <c r="D18" s="9" t="str">
        <f>協力難病指定医!K18</f>
        <v>104-0061</v>
      </c>
      <c r="E18" s="9" t="str">
        <f>協力難病指定医!L18</f>
        <v>中央区銀座４－１２－１５　歌舞伎座タワー１６Ｆ</v>
      </c>
      <c r="F18" s="10" t="str">
        <f>協力難病指定医!M18</f>
        <v>03-3542-2660</v>
      </c>
      <c r="G18" s="15" t="str">
        <f>協力難病指定医!I18</f>
        <v>山口　武兼</v>
      </c>
      <c r="H18" s="42" t="str">
        <f>協力難病指定医!N18</f>
        <v>内科、脳神経外科</v>
      </c>
      <c r="I18" s="20">
        <f>協力難病指定医!O18</f>
        <v>46904</v>
      </c>
    </row>
    <row r="19" spans="1:9" ht="30" customHeight="1" x14ac:dyDescent="0.15">
      <c r="A19" s="3">
        <v>18</v>
      </c>
      <c r="B19" s="8" t="str">
        <f>協力難病指定医!C19</f>
        <v>中央区</v>
      </c>
      <c r="C19" s="15" t="str">
        <f>協力難病指定医!J19</f>
        <v>京橋内科医院</v>
      </c>
      <c r="D19" s="9" t="str">
        <f>協力難病指定医!K19</f>
        <v>104-0031</v>
      </c>
      <c r="E19" s="9" t="str">
        <f>協力難病指定医!L19</f>
        <v>中央区京橋２－８－２１　昭和ビル別館４Ｆ</v>
      </c>
      <c r="F19" s="10" t="str">
        <f>協力難病指定医!M19</f>
        <v>03-3564-5222</v>
      </c>
      <c r="G19" s="15" t="str">
        <f>協力難病指定医!I19</f>
        <v>吉川　正洋</v>
      </c>
      <c r="H19" s="42" t="str">
        <f>協力難病指定医!N19</f>
        <v>内科</v>
      </c>
      <c r="I19" s="20">
        <f>協力難病指定医!O19</f>
        <v>47452</v>
      </c>
    </row>
    <row r="20" spans="1:9" ht="30" customHeight="1" x14ac:dyDescent="0.15">
      <c r="A20" s="3">
        <v>19</v>
      </c>
      <c r="B20" s="8" t="str">
        <f>協力難病指定医!C20</f>
        <v>中央区</v>
      </c>
      <c r="C20" s="15" t="str">
        <f>協力難病指定医!J20</f>
        <v>銀座在宅醫院</v>
      </c>
      <c r="D20" s="9" t="str">
        <f>協力難病指定医!K20</f>
        <v>104-0061</v>
      </c>
      <c r="E20" s="9" t="str">
        <f>協力難病指定医!L20</f>
        <v>中央区銀座７－１１－６　ＧＩＮＺＡ　ＩＳＯＮＯビル５Ｆ</v>
      </c>
      <c r="F20" s="10" t="str">
        <f>協力難病指定医!M20</f>
        <v>03-6826-1220</v>
      </c>
      <c r="G20" s="15" t="str">
        <f>協力難病指定医!I20</f>
        <v>井戸田　舞</v>
      </c>
      <c r="H20" s="42" t="str">
        <f>協力難病指定医!N20</f>
        <v>内科</v>
      </c>
      <c r="I20" s="20">
        <f>協力難病指定医!O20</f>
        <v>47452</v>
      </c>
    </row>
    <row r="21" spans="1:9" ht="30" customHeight="1" x14ac:dyDescent="0.15">
      <c r="A21" s="3">
        <v>20</v>
      </c>
      <c r="B21" s="8" t="str">
        <f>協力難病指定医!C21</f>
        <v>中央区</v>
      </c>
      <c r="C21" s="15" t="str">
        <f>協力難病指定医!J21</f>
        <v>銀座在宅醫院</v>
      </c>
      <c r="D21" s="9" t="str">
        <f>協力難病指定医!K21</f>
        <v>104-0061</v>
      </c>
      <c r="E21" s="9" t="str">
        <f>協力難病指定医!L21</f>
        <v>中央区銀座７－１１－６　ＧＩＮＺＡ　ＩＳＯＮＯビル５Ｆ</v>
      </c>
      <c r="F21" s="10" t="str">
        <f>協力難病指定医!M21</f>
        <v>03-6826-1220</v>
      </c>
      <c r="G21" s="15" t="str">
        <f>協力難病指定医!I21</f>
        <v>椎井　徹</v>
      </c>
      <c r="H21" s="42" t="str">
        <f>協力難病指定医!N21</f>
        <v>内科</v>
      </c>
      <c r="I21" s="20">
        <f>協力難病指定医!O21</f>
        <v>47452</v>
      </c>
    </row>
    <row r="22" spans="1:9" ht="30" customHeight="1" x14ac:dyDescent="0.15">
      <c r="A22" s="3">
        <v>21</v>
      </c>
      <c r="B22" s="8" t="str">
        <f>協力難病指定医!C22</f>
        <v>中央区</v>
      </c>
      <c r="C22" s="15" t="str">
        <f>協力難病指定医!J22</f>
        <v>新富げんかクリニック</v>
      </c>
      <c r="D22" s="9" t="str">
        <f>協力難病指定医!K22</f>
        <v>104-0041</v>
      </c>
      <c r="E22" s="9" t="str">
        <f>協力難病指定医!L22</f>
        <v>中央区新富２－１４－５　不二窯業株式会社２Ｆ・３Ｆ</v>
      </c>
      <c r="F22" s="10" t="str">
        <f>協力難病指定医!M22</f>
        <v>03-3551-4346</v>
      </c>
      <c r="G22" s="15" t="str">
        <f>協力難病指定医!I22</f>
        <v>源河　敦史</v>
      </c>
      <c r="H22" s="42" t="str">
        <f>協力難病指定医!N22</f>
        <v>内科、消化器内科、外科、アレルギー科、皮膚科</v>
      </c>
      <c r="I22" s="20">
        <f>協力難病指定医!O22</f>
        <v>46446</v>
      </c>
    </row>
    <row r="23" spans="1:9" ht="30" customHeight="1" x14ac:dyDescent="0.15">
      <c r="A23" s="3">
        <v>22</v>
      </c>
      <c r="B23" s="8" t="str">
        <f>協力難病指定医!C23</f>
        <v>中央区</v>
      </c>
      <c r="C23" s="15" t="str">
        <f>協力難病指定医!J23</f>
        <v>大伝馬クリニック</v>
      </c>
      <c r="D23" s="9" t="str">
        <f>協力難病指定医!K23</f>
        <v>103-0011</v>
      </c>
      <c r="E23" s="9" t="str">
        <f>協力難病指定医!L23</f>
        <v>中央区日本橋大伝馬町９－７</v>
      </c>
      <c r="F23" s="10" t="str">
        <f>協力難病指定医!M23</f>
        <v>03-3661-5367</v>
      </c>
      <c r="G23" s="15" t="str">
        <f>協力難病指定医!I23</f>
        <v>吉良　登志子</v>
      </c>
      <c r="H23" s="42" t="str">
        <f>協力難病指定医!N23</f>
        <v>内科、小児科、皮膚科</v>
      </c>
      <c r="I23" s="20">
        <f>協力難病指定医!O23</f>
        <v>47208</v>
      </c>
    </row>
    <row r="24" spans="1:9" ht="30" customHeight="1" x14ac:dyDescent="0.15">
      <c r="A24" s="3">
        <v>23</v>
      </c>
      <c r="B24" s="8" t="str">
        <f>協力難病指定医!C24</f>
        <v>港区</v>
      </c>
      <c r="C24" s="15" t="str">
        <f>協力難病指定医!J24</f>
        <v>医療法人社団鉄祐会　祐ホームクリニック麻布台</v>
      </c>
      <c r="D24" s="9" t="str">
        <f>協力難病指定医!K24</f>
        <v>106-0041</v>
      </c>
      <c r="E24" s="9" t="str">
        <f>協力難病指定医!L24</f>
        <v>港区麻布台３－４－１８　クリーデンス麻布台１０１</v>
      </c>
      <c r="F24" s="10" t="str">
        <f>協力難病指定医!M24</f>
        <v>050-3823-0159</v>
      </c>
      <c r="G24" s="15" t="str">
        <f>協力難病指定医!I24</f>
        <v>江口　麻実</v>
      </c>
      <c r="H24" s="42" t="str">
        <f>協力難病指定医!N24</f>
        <v>内科、在宅医療</v>
      </c>
      <c r="I24" s="20">
        <f>協力難病指定医!O24</f>
        <v>46904</v>
      </c>
    </row>
    <row r="25" spans="1:9" ht="30" customHeight="1" x14ac:dyDescent="0.15">
      <c r="A25" s="3">
        <v>24</v>
      </c>
      <c r="B25" s="8" t="str">
        <f>協力難病指定医!C25</f>
        <v>港区</v>
      </c>
      <c r="C25" s="15" t="str">
        <f>協力難病指定医!J25</f>
        <v>医療法人社団芳雄会　白金台ファミリークリニック</v>
      </c>
      <c r="D25" s="9" t="str">
        <f>協力難病指定医!K25</f>
        <v>108-0071</v>
      </c>
      <c r="E25" s="9" t="str">
        <f>協力難病指定医!L25</f>
        <v>港区白金台３－１８－１　八百吉ビル２Ｆ</v>
      </c>
      <c r="F25" s="10" t="str">
        <f>協力難病指定医!M25</f>
        <v>03-5795-2137</v>
      </c>
      <c r="G25" s="15" t="str">
        <f>協力難病指定医!I25</f>
        <v>出光　豊明</v>
      </c>
      <c r="H25" s="42" t="str">
        <f>協力難病指定医!N25</f>
        <v>内科</v>
      </c>
      <c r="I25" s="20">
        <f>協力難病指定医!O25</f>
        <v>47177</v>
      </c>
    </row>
    <row r="26" spans="1:9" ht="30" customHeight="1" x14ac:dyDescent="0.15">
      <c r="A26" s="3">
        <v>25</v>
      </c>
      <c r="B26" s="8" t="str">
        <f>協力難病指定医!C26</f>
        <v>港区</v>
      </c>
      <c r="C26" s="15" t="str">
        <f>協力難病指定医!J26</f>
        <v>喜島クリニック</v>
      </c>
      <c r="D26" s="9" t="str">
        <f>協力難病指定医!K26</f>
        <v>106-0047</v>
      </c>
      <c r="E26" s="9" t="str">
        <f>協力難病指定医!L26</f>
        <v>港区南麻布５－１０－２４－４０３</v>
      </c>
      <c r="F26" s="10" t="str">
        <f>協力難病指定医!M26</f>
        <v>03-5791-3424</v>
      </c>
      <c r="G26" s="15" t="str">
        <f>協力難病指定医!I26</f>
        <v>喜島　健雄</v>
      </c>
      <c r="H26" s="42" t="str">
        <f>協力難病指定医!N26</f>
        <v>胃腸科</v>
      </c>
      <c r="I26" s="20">
        <f>協力難病指定医!O26</f>
        <v>46112</v>
      </c>
    </row>
    <row r="27" spans="1:9" ht="30" customHeight="1" x14ac:dyDescent="0.15">
      <c r="A27" s="3">
        <v>26</v>
      </c>
      <c r="B27" s="8" t="str">
        <f>協力難病指定医!C27</f>
        <v>港区</v>
      </c>
      <c r="C27" s="15" t="str">
        <f>協力難病指定医!J27</f>
        <v>公益財団法人　日産厚生会診療所</v>
      </c>
      <c r="D27" s="9" t="str">
        <f>協力難病指定医!K27</f>
        <v>105-0003</v>
      </c>
      <c r="E27" s="9" t="str">
        <f>協力難病指定医!L27</f>
        <v>港区西新橋１－２－９　日比谷セントラルビル２Ｆ</v>
      </c>
      <c r="F27" s="10" t="str">
        <f>協力難病指定医!M27</f>
        <v>03-3504-1641</v>
      </c>
      <c r="G27" s="15" t="str">
        <f>協力難病指定医!I27</f>
        <v>横山　聡</v>
      </c>
      <c r="H27" s="42" t="str">
        <f>協力難病指定医!N27</f>
        <v>内科</v>
      </c>
      <c r="I27" s="20">
        <f>協力難病指定医!O27</f>
        <v>45869</v>
      </c>
    </row>
    <row r="28" spans="1:9" ht="30" customHeight="1" x14ac:dyDescent="0.15">
      <c r="A28" s="3">
        <v>27</v>
      </c>
      <c r="B28" s="8" t="str">
        <f>協力難病指定医!C28</f>
        <v>港区</v>
      </c>
      <c r="C28" s="15" t="str">
        <f>協力難病指定医!J28</f>
        <v>社会福祉法人恩賜財団済生会支部東京都済生会　東京都済生会中央病院</v>
      </c>
      <c r="D28" s="9" t="str">
        <f>協力難病指定医!K28</f>
        <v>108-0073</v>
      </c>
      <c r="E28" s="9" t="str">
        <f>協力難病指定医!L28</f>
        <v>港区三田１－４－１７</v>
      </c>
      <c r="F28" s="10" t="str">
        <f>協力難病指定医!M28</f>
        <v>03-3451-8211</v>
      </c>
      <c r="G28" s="15" t="str">
        <f>協力難病指定医!I28</f>
        <v>星野　奈月</v>
      </c>
      <c r="H28" s="42" t="str">
        <f>協力難病指定医!N28</f>
        <v>緩和ケア科</v>
      </c>
      <c r="I28" s="20">
        <f>協力難病指定医!O28</f>
        <v>45930</v>
      </c>
    </row>
    <row r="29" spans="1:9" ht="30" customHeight="1" x14ac:dyDescent="0.15">
      <c r="A29" s="3">
        <v>28</v>
      </c>
      <c r="B29" s="8" t="str">
        <f>協力難病指定医!C29</f>
        <v>港区</v>
      </c>
      <c r="C29" s="15" t="str">
        <f>協力難病指定医!J29</f>
        <v>村上クリニック</v>
      </c>
      <c r="D29" s="9" t="str">
        <f>協力難病指定医!K29</f>
        <v>108-0074</v>
      </c>
      <c r="E29" s="9" t="str">
        <f>協力難病指定医!L29</f>
        <v>港区高輪３－２１－１９</v>
      </c>
      <c r="F29" s="10" t="str">
        <f>協力難病指定医!M29</f>
        <v>03-5421-2250</v>
      </c>
      <c r="G29" s="15" t="str">
        <f>協力難病指定医!I29</f>
        <v>村上　元秀</v>
      </c>
      <c r="H29" s="42" t="str">
        <f>協力難病指定医!N29</f>
        <v>内科</v>
      </c>
      <c r="I29" s="20">
        <f>協力難病指定医!O29</f>
        <v>47634</v>
      </c>
    </row>
    <row r="30" spans="1:9" ht="30" customHeight="1" x14ac:dyDescent="0.15">
      <c r="A30" s="3">
        <v>29</v>
      </c>
      <c r="B30" s="8" t="str">
        <f>協力難病指定医!C30</f>
        <v>港区</v>
      </c>
      <c r="C30" s="15" t="str">
        <f>協力難病指定医!J30</f>
        <v>東京慈恵会医科大学附属病院</v>
      </c>
      <c r="D30" s="9" t="str">
        <f>協力難病指定医!K30</f>
        <v>105-8461</v>
      </c>
      <c r="E30" s="9" t="str">
        <f>協力難病指定医!L30</f>
        <v>港区西新橋３－２５－８</v>
      </c>
      <c r="F30" s="10" t="str">
        <f>協力難病指定医!M30</f>
        <v>03-3433-1111</v>
      </c>
      <c r="G30" s="15" t="str">
        <f>協力難病指定医!I30</f>
        <v>中村　麻予</v>
      </c>
      <c r="H30" s="42" t="str">
        <f>協力難病指定医!N30</f>
        <v>病院病理部</v>
      </c>
      <c r="I30" s="20">
        <f>協力難病指定医!O30</f>
        <v>47634</v>
      </c>
    </row>
    <row r="31" spans="1:9" ht="30" customHeight="1" x14ac:dyDescent="0.15">
      <c r="A31" s="3">
        <v>30</v>
      </c>
      <c r="B31" s="8" t="str">
        <f>協力難病指定医!C31</f>
        <v>港区</v>
      </c>
      <c r="C31" s="15" t="str">
        <f>協力難病指定医!J31</f>
        <v>品川シーズンテラス港南口クリニック</v>
      </c>
      <c r="D31" s="9" t="str">
        <f>協力難病指定医!K31</f>
        <v>108-0075</v>
      </c>
      <c r="E31" s="9" t="str">
        <f>協力難病指定医!L31</f>
        <v>港区港南１－２－７０　品川シーズンテラスアネックス３Ｆ</v>
      </c>
      <c r="F31" s="10" t="str">
        <f>協力難病指定医!M31</f>
        <v>03-6433-2530</v>
      </c>
      <c r="G31" s="15" t="str">
        <f>協力難病指定医!I31</f>
        <v>濱本　貴子</v>
      </c>
      <c r="H31" s="42" t="str">
        <f>協力難病指定医!N31</f>
        <v>内科</v>
      </c>
      <c r="I31" s="20">
        <f>協力難病指定医!O31</f>
        <v>45930</v>
      </c>
    </row>
    <row r="32" spans="1:9" ht="30" customHeight="1" x14ac:dyDescent="0.15">
      <c r="A32" s="3">
        <v>31</v>
      </c>
      <c r="B32" s="8" t="str">
        <f>協力難病指定医!C32</f>
        <v>港区</v>
      </c>
      <c r="C32" s="15" t="str">
        <f>協力難病指定医!J32</f>
        <v>北里大学北里研究所病院</v>
      </c>
      <c r="D32" s="9" t="str">
        <f>協力難病指定医!K32</f>
        <v>108-8641</v>
      </c>
      <c r="E32" s="9" t="str">
        <f>協力難病指定医!L32</f>
        <v>港区白金５－９－１</v>
      </c>
      <c r="F32" s="10" t="str">
        <f>協力難病指定医!M32</f>
        <v>03-3444-6161</v>
      </c>
      <c r="G32" s="15" t="str">
        <f>協力難病指定医!I32</f>
        <v>片山　泰一郎</v>
      </c>
      <c r="H32" s="42" t="str">
        <f>協力難病指定医!N32</f>
        <v>眼科</v>
      </c>
      <c r="I32" s="20">
        <f>協力難病指定医!O32</f>
        <v>46507</v>
      </c>
    </row>
    <row r="33" spans="1:9" ht="30" customHeight="1" x14ac:dyDescent="0.15">
      <c r="A33" s="3">
        <v>32</v>
      </c>
      <c r="B33" s="8" t="str">
        <f>協力難病指定医!C33</f>
        <v>新宿区</v>
      </c>
      <c r="C33" s="15" t="str">
        <f>協力難病指定医!J33</f>
        <v>おかべふじこ内科循環器クリニック</v>
      </c>
      <c r="D33" s="9" t="str">
        <f>協力難病指定医!K33</f>
        <v>162-0843</v>
      </c>
      <c r="E33" s="9" t="str">
        <f>協力難病指定医!L33</f>
        <v>新宿区市谷田町１－１９　ＥＣＳ第１９ビル3Ｆ</v>
      </c>
      <c r="F33" s="10" t="str">
        <f>協力難病指定医!M33</f>
        <v>03-3269-1021</v>
      </c>
      <c r="G33" s="15" t="str">
        <f>協力難病指定医!I33</f>
        <v>髙倉　裕一</v>
      </c>
      <c r="H33" s="42" t="str">
        <f>協力難病指定医!N33</f>
        <v>内科</v>
      </c>
      <c r="I33" s="20">
        <f>協力難病指定医!O33</f>
        <v>46477</v>
      </c>
    </row>
    <row r="34" spans="1:9" ht="30" customHeight="1" x14ac:dyDescent="0.15">
      <c r="A34" s="3">
        <v>33</v>
      </c>
      <c r="B34" s="8" t="str">
        <f>協力難病指定医!C34</f>
        <v>新宿区</v>
      </c>
      <c r="C34" s="15" t="str">
        <f>協力難病指定医!J34</f>
        <v>やおいた整形外科</v>
      </c>
      <c r="D34" s="9" t="str">
        <f>協力難病指定医!K34</f>
        <v>162-0065</v>
      </c>
      <c r="E34" s="9" t="str">
        <f>協力難病指定医!L34</f>
        <v>新宿区住吉町２－１４－４Ｆ</v>
      </c>
      <c r="F34" s="10" t="str">
        <f>協力難病指定医!M34</f>
        <v>03-3350-8386</v>
      </c>
      <c r="G34" s="15" t="str">
        <f>協力難病指定医!I34</f>
        <v>八百板　仁志</v>
      </c>
      <c r="H34" s="42" t="str">
        <f>協力難病指定医!N34</f>
        <v>整形外科</v>
      </c>
      <c r="I34" s="20">
        <f>協力難病指定医!O34</f>
        <v>46387</v>
      </c>
    </row>
    <row r="35" spans="1:9" ht="30" customHeight="1" x14ac:dyDescent="0.15">
      <c r="A35" s="3">
        <v>34</v>
      </c>
      <c r="B35" s="8" t="str">
        <f>協力難病指定医!C35</f>
        <v>新宿区</v>
      </c>
      <c r="C35" s="15" t="str">
        <f>協力難病指定医!J35</f>
        <v>医療法人社団豊済会　下落合クリニック</v>
      </c>
      <c r="D35" s="9" t="str">
        <f>協力難病指定医!K35</f>
        <v>161-0033</v>
      </c>
      <c r="E35" s="9" t="str">
        <f>協力難病指定医!L35</f>
        <v>新宿区下落合２－１－６</v>
      </c>
      <c r="F35" s="10" t="str">
        <f>協力難病指定医!M35</f>
        <v>03-3953-1711</v>
      </c>
      <c r="G35" s="15" t="str">
        <f>協力難病指定医!I35</f>
        <v>塚田　三佐緒</v>
      </c>
      <c r="H35" s="42" t="str">
        <f>協力難病指定医!N35</f>
        <v>内科、透析科</v>
      </c>
      <c r="I35" s="20">
        <f>協力難病指定医!O35</f>
        <v>47057</v>
      </c>
    </row>
    <row r="36" spans="1:9" ht="30" customHeight="1" x14ac:dyDescent="0.15">
      <c r="A36" s="3">
        <v>35</v>
      </c>
      <c r="B36" s="8" t="str">
        <f>協力難病指定医!C36</f>
        <v>新宿区</v>
      </c>
      <c r="C36" s="15" t="str">
        <f>協力難病指定医!J36</f>
        <v>医療法人社団黎明会　新宿東メトロクリニック</v>
      </c>
      <c r="D36" s="9" t="str">
        <f>協力難病指定医!K36</f>
        <v>160-0022</v>
      </c>
      <c r="E36" s="9" t="str">
        <f>協力難病指定医!L36</f>
        <v>新宿区新宿７－２６－４８－１Ｆ</v>
      </c>
      <c r="F36" s="10" t="str">
        <f>協力難病指定医!M36</f>
        <v>03-6205-6176</v>
      </c>
      <c r="G36" s="15" t="str">
        <f>協力難病指定医!I36</f>
        <v>石井　信一</v>
      </c>
      <c r="H36" s="42" t="str">
        <f>協力難病指定医!N36</f>
        <v>内科</v>
      </c>
      <c r="I36" s="20">
        <f>協力難病指定医!O36</f>
        <v>47149</v>
      </c>
    </row>
    <row r="37" spans="1:9" ht="30" customHeight="1" x14ac:dyDescent="0.15">
      <c r="A37" s="3">
        <v>36</v>
      </c>
      <c r="B37" s="8" t="str">
        <f>協力難病指定医!C37</f>
        <v>新宿区</v>
      </c>
      <c r="C37" s="15" t="str">
        <f>協力難病指定医!J37</f>
        <v>磯貝クリニック</v>
      </c>
      <c r="D37" s="9" t="str">
        <f>協力難病指定医!K37</f>
        <v>169-0051</v>
      </c>
      <c r="E37" s="9" t="str">
        <f>協力難病指定医!L37</f>
        <v>新宿区西早稲田２－４－８</v>
      </c>
      <c r="F37" s="10" t="str">
        <f>協力難病指定医!M37</f>
        <v>03-3232-1776</v>
      </c>
      <c r="G37" s="15" t="str">
        <f>協力難病指定医!I37</f>
        <v>磯貝　祐貴子</v>
      </c>
      <c r="H37" s="42" t="str">
        <f>協力難病指定医!N37</f>
        <v>内科</v>
      </c>
      <c r="I37" s="20">
        <f>協力難病指定医!O37</f>
        <v>47452</v>
      </c>
    </row>
    <row r="38" spans="1:9" ht="30" customHeight="1" x14ac:dyDescent="0.15">
      <c r="A38" s="3">
        <v>37</v>
      </c>
      <c r="B38" s="8" t="str">
        <f>協力難病指定医!C38</f>
        <v>新宿区</v>
      </c>
      <c r="C38" s="15" t="str">
        <f>協力難病指定医!J38</f>
        <v>公益財団法人三越厚生事業団　三越診療所</v>
      </c>
      <c r="D38" s="9" t="str">
        <f>協力難病指定医!K38</f>
        <v>160-0023</v>
      </c>
      <c r="E38" s="9" t="str">
        <f>協力難病指定医!L38</f>
        <v>新宿区西新宿１－２４－１　エステック情報ビル</v>
      </c>
      <c r="F38" s="10" t="str">
        <f>協力難病指定医!M38</f>
        <v>03-3348-5791</v>
      </c>
      <c r="G38" s="15" t="str">
        <f>協力難病指定医!I38</f>
        <v>近藤　修二</v>
      </c>
      <c r="H38" s="42" t="str">
        <f>協力難病指定医!N38</f>
        <v>内科</v>
      </c>
      <c r="I38" s="20">
        <f>協力難病指定医!O38</f>
        <v>45930</v>
      </c>
    </row>
    <row r="39" spans="1:9" ht="30" customHeight="1" x14ac:dyDescent="0.15">
      <c r="A39" s="3">
        <v>38</v>
      </c>
      <c r="B39" s="8" t="str">
        <f>協力難病指定医!C39</f>
        <v>新宿区</v>
      </c>
      <c r="C39" s="15" t="str">
        <f>協力難病指定医!J39</f>
        <v>公益財団法人三越厚生事業団　三越診療所</v>
      </c>
      <c r="D39" s="9" t="str">
        <f>協力難病指定医!K39</f>
        <v>160-0023</v>
      </c>
      <c r="E39" s="9" t="str">
        <f>協力難病指定医!L39</f>
        <v>新宿区西新宿１－２４－１　エステック情報ビル</v>
      </c>
      <c r="F39" s="10" t="str">
        <f>協力難病指定医!M39</f>
        <v>03-3348-5791</v>
      </c>
      <c r="G39" s="15" t="str">
        <f>協力難病指定医!I39</f>
        <v>山下　毅</v>
      </c>
      <c r="H39" s="42" t="str">
        <f>協力難病指定医!N39</f>
        <v>内科</v>
      </c>
      <c r="I39" s="20">
        <f>協力難病指定医!O39</f>
        <v>45930</v>
      </c>
    </row>
    <row r="40" spans="1:9" ht="30" customHeight="1" x14ac:dyDescent="0.15">
      <c r="A40" s="3">
        <v>39</v>
      </c>
      <c r="B40" s="8" t="str">
        <f>協力難病指定医!C40</f>
        <v>新宿区</v>
      </c>
      <c r="C40" s="15" t="str">
        <f>協力難病指定医!J40</f>
        <v>国立研究開発法人　国立国際医療研究センター病院</v>
      </c>
      <c r="D40" s="9" t="str">
        <f>協力難病指定医!K40</f>
        <v>162-8655</v>
      </c>
      <c r="E40" s="9" t="str">
        <f>協力難病指定医!L40</f>
        <v>新宿区戸山１－２１－１</v>
      </c>
      <c r="F40" s="10" t="str">
        <f>協力難病指定医!M40</f>
        <v>03-3202-7181</v>
      </c>
      <c r="G40" s="15" t="str">
        <f>協力難病指定医!I40</f>
        <v>竜野　稜子</v>
      </c>
      <c r="H40" s="42" t="str">
        <f>協力難病指定医!N40</f>
        <v>消化器内科</v>
      </c>
      <c r="I40" s="20">
        <f>協力難病指定医!O40</f>
        <v>46904</v>
      </c>
    </row>
    <row r="41" spans="1:9" ht="30" customHeight="1" x14ac:dyDescent="0.15">
      <c r="A41" s="3">
        <v>40</v>
      </c>
      <c r="B41" s="8" t="str">
        <f>協力難病指定医!C41</f>
        <v>新宿区</v>
      </c>
      <c r="C41" s="15" t="str">
        <f>協力難病指定医!J41</f>
        <v>小滝橋西野眼科クリニック</v>
      </c>
      <c r="D41" s="9" t="str">
        <f>協力難病指定医!K41</f>
        <v>169-0074</v>
      </c>
      <c r="E41" s="9" t="str">
        <f>協力難病指定医!L41</f>
        <v>新宿区北新宿４－８－１６　北新宿君嶋ビル３Ｆ</v>
      </c>
      <c r="F41" s="10" t="str">
        <f>協力難病指定医!M41</f>
        <v>03-5389-0888</v>
      </c>
      <c r="G41" s="15" t="str">
        <f>協力難病指定医!I41</f>
        <v>西野　由美子</v>
      </c>
      <c r="H41" s="42" t="str">
        <f>協力難病指定医!N41</f>
        <v>眼科</v>
      </c>
      <c r="I41" s="20">
        <f>協力難病指定医!O41</f>
        <v>45900</v>
      </c>
    </row>
    <row r="42" spans="1:9" ht="30" customHeight="1" x14ac:dyDescent="0.15">
      <c r="A42" s="3">
        <v>41</v>
      </c>
      <c r="B42" s="8" t="str">
        <f>協力難病指定医!C42</f>
        <v>新宿区</v>
      </c>
      <c r="C42" s="15" t="str">
        <f>協力難病指定医!J42</f>
        <v>西戸山クリニック</v>
      </c>
      <c r="D42" s="9" t="str">
        <f>協力難病指定医!K42</f>
        <v>169-0073</v>
      </c>
      <c r="E42" s="9" t="str">
        <f>協力難病指定医!L42</f>
        <v>新宿区百人町３－７－８　原ビル２Ｆ</v>
      </c>
      <c r="F42" s="10" t="str">
        <f>協力難病指定医!M42</f>
        <v>03-5337-7501</v>
      </c>
      <c r="G42" s="15" t="str">
        <f>協力難病指定医!I42</f>
        <v>原　武史</v>
      </c>
      <c r="H42" s="42" t="str">
        <f>協力難病指定医!N42</f>
        <v>内科</v>
      </c>
      <c r="I42" s="20">
        <f>協力難病指定医!O42</f>
        <v>47634</v>
      </c>
    </row>
    <row r="43" spans="1:9" ht="30" customHeight="1" x14ac:dyDescent="0.15">
      <c r="A43" s="3">
        <v>42</v>
      </c>
      <c r="B43" s="8" t="str">
        <f>協力難病指定医!C43</f>
        <v>新宿区</v>
      </c>
      <c r="C43" s="15" t="str">
        <f>協力難病指定医!J43</f>
        <v>西早稲田ライフケアクリニック</v>
      </c>
      <c r="D43" s="9" t="str">
        <f>協力難病指定医!K43</f>
        <v>169-0075</v>
      </c>
      <c r="E43" s="9" t="str">
        <f>協力難病指定医!L43</f>
        <v>新宿区高田馬場１－１－１　メトロシティ西早稲田３Ｆ－Ａ</v>
      </c>
      <c r="F43" s="10" t="str">
        <f>協力難病指定医!M43</f>
        <v>03-6709-6721</v>
      </c>
      <c r="G43" s="15" t="str">
        <f>協力難病指定医!I43</f>
        <v>井倉　和紀</v>
      </c>
      <c r="H43" s="42" t="str">
        <f>協力難病指定医!N43</f>
        <v>糖尿病内科、内科</v>
      </c>
      <c r="I43" s="20">
        <f>協力難病指定医!O43</f>
        <v>47269</v>
      </c>
    </row>
    <row r="44" spans="1:9" ht="30" customHeight="1" x14ac:dyDescent="0.15">
      <c r="A44" s="3">
        <v>43</v>
      </c>
      <c r="B44" s="8" t="str">
        <f>協力難病指定医!C44</f>
        <v>新宿区</v>
      </c>
      <c r="C44" s="15" t="str">
        <f>協力難病指定医!J44</f>
        <v>竹田クリニック</v>
      </c>
      <c r="D44" s="9" t="str">
        <f>協力難病指定医!K44</f>
        <v>169-0074</v>
      </c>
      <c r="E44" s="9" t="str">
        <f>協力難病指定医!L44</f>
        <v>新宿区北新宿３－１－２１</v>
      </c>
      <c r="F44" s="10" t="str">
        <f>協力難病指定医!M44</f>
        <v>03-3371-4114</v>
      </c>
      <c r="G44" s="15" t="str">
        <f>協力難病指定医!I44</f>
        <v>竹田　秀一</v>
      </c>
      <c r="H44" s="42" t="str">
        <f>協力難病指定医!N44</f>
        <v>内科、胃腸科、外科</v>
      </c>
      <c r="I44" s="20">
        <f>協力難病指定医!O44</f>
        <v>45930</v>
      </c>
    </row>
    <row r="45" spans="1:9" ht="30" customHeight="1" x14ac:dyDescent="0.15">
      <c r="A45" s="3">
        <v>44</v>
      </c>
      <c r="B45" s="8" t="str">
        <f>協力難病指定医!C45</f>
        <v>新宿区</v>
      </c>
      <c r="C45" s="15" t="str">
        <f>協力難病指定医!J45</f>
        <v>東京ジェネラルクリニック</v>
      </c>
      <c r="D45" s="9" t="str">
        <f>協力難病指定医!K45</f>
        <v>161-0035</v>
      </c>
      <c r="E45" s="9" t="str">
        <f>協力難病指定医!L45</f>
        <v>新宿区中井２－２０－１４</v>
      </c>
      <c r="F45" s="10" t="str">
        <f>協力難病指定医!M45</f>
        <v>03-6820-0428</v>
      </c>
      <c r="G45" s="15" t="str">
        <f>協力難病指定医!I45</f>
        <v>中條　圭介</v>
      </c>
      <c r="H45" s="42" t="str">
        <f>協力難病指定医!N45</f>
        <v>内科、精神科</v>
      </c>
      <c r="I45" s="20">
        <f>協力難病指定医!O45</f>
        <v>46934</v>
      </c>
    </row>
    <row r="46" spans="1:9" ht="30" customHeight="1" x14ac:dyDescent="0.15">
      <c r="A46" s="3">
        <v>45</v>
      </c>
      <c r="B46" s="8" t="str">
        <f>協力難病指定医!C46</f>
        <v>新宿区</v>
      </c>
      <c r="C46" s="15" t="str">
        <f>協力難病指定医!J46</f>
        <v>東京医科大学病院</v>
      </c>
      <c r="D46" s="9" t="str">
        <f>協力難病指定医!K46</f>
        <v>160-0023</v>
      </c>
      <c r="E46" s="9" t="str">
        <f>協力難病指定医!L46</f>
        <v>新宿区西新宿６－７－１</v>
      </c>
      <c r="F46" s="10" t="str">
        <f>協力難病指定医!M46</f>
        <v>03-3342-6111</v>
      </c>
      <c r="G46" s="15" t="str">
        <f>協力難病指定医!I46</f>
        <v>藤本　博昭</v>
      </c>
      <c r="H46" s="42" t="str">
        <f>協力難病指定医!N46</f>
        <v>血液内科</v>
      </c>
      <c r="I46" s="20">
        <f>協力難病指定医!O46</f>
        <v>47452</v>
      </c>
    </row>
    <row r="47" spans="1:9" ht="30" customHeight="1" x14ac:dyDescent="0.15">
      <c r="A47" s="3">
        <v>46</v>
      </c>
      <c r="B47" s="8" t="str">
        <f>協力難病指定医!C47</f>
        <v>新宿区</v>
      </c>
      <c r="C47" s="15" t="str">
        <f>協力難病指定医!J47</f>
        <v>東京女子医科大学病院</v>
      </c>
      <c r="D47" s="9" t="str">
        <f>協力難病指定医!K47</f>
        <v>162-8666</v>
      </c>
      <c r="E47" s="9" t="str">
        <f>協力難病指定医!L47</f>
        <v>新宿区河田町８－１</v>
      </c>
      <c r="F47" s="10" t="str">
        <f>協力難病指定医!M47</f>
        <v>03-3353-8111</v>
      </c>
      <c r="G47" s="15" t="str">
        <f>協力難病指定医!I47</f>
        <v>堀越　真由子</v>
      </c>
      <c r="H47" s="42" t="str">
        <f>協力難病指定医!N47</f>
        <v>膠原病リウマチ内科</v>
      </c>
      <c r="I47" s="20">
        <f>協力難病指定医!O47</f>
        <v>47238</v>
      </c>
    </row>
    <row r="48" spans="1:9" ht="30" customHeight="1" x14ac:dyDescent="0.15">
      <c r="A48" s="3">
        <v>47</v>
      </c>
      <c r="B48" s="8" t="str">
        <f>協力難病指定医!C48</f>
        <v>新宿区</v>
      </c>
      <c r="C48" s="15" t="str">
        <f>協力難病指定医!J48</f>
        <v>鈴木医院</v>
      </c>
      <c r="D48" s="9" t="str">
        <f>協力難病指定医!K48</f>
        <v>162-0052</v>
      </c>
      <c r="E48" s="9" t="str">
        <f>協力難病指定医!L48</f>
        <v>新宿区戸山３－１０－６</v>
      </c>
      <c r="F48" s="10" t="str">
        <f>協力難病指定医!M48</f>
        <v>03-3203-9370</v>
      </c>
      <c r="G48" s="15" t="str">
        <f>協力難病指定医!I48</f>
        <v>木原　可子</v>
      </c>
      <c r="H48" s="42" t="str">
        <f>協力難病指定医!N48</f>
        <v>内科</v>
      </c>
      <c r="I48" s="20">
        <f>協力難病指定医!O48</f>
        <v>46752</v>
      </c>
    </row>
    <row r="49" spans="1:9" ht="30" customHeight="1" x14ac:dyDescent="0.15">
      <c r="A49" s="3">
        <v>48</v>
      </c>
      <c r="B49" s="8" t="str">
        <f>協力難病指定医!C49</f>
        <v>文京区</v>
      </c>
      <c r="C49" s="15" t="str">
        <f>協力難病指定医!J49</f>
        <v>医療法人社団杏生会　文京根津クリニック</v>
      </c>
      <c r="D49" s="9" t="str">
        <f>協力難病指定医!K49</f>
        <v>113-0031</v>
      </c>
      <c r="E49" s="9" t="str">
        <f>協力難病指定医!L49</f>
        <v>文京区根津１－１－１８　パライソ和田ビル３Ｆ</v>
      </c>
      <c r="F49" s="10" t="str">
        <f>協力難病指定医!M49</f>
        <v>03-3821-2102</v>
      </c>
      <c r="G49" s="15" t="str">
        <f>協力難病指定医!I49</f>
        <v>任　博</v>
      </c>
      <c r="H49" s="42" t="str">
        <f>協力難病指定医!N49</f>
        <v>老年内科、内科</v>
      </c>
      <c r="I49" s="20">
        <f>協力難病指定医!O49</f>
        <v>46112</v>
      </c>
    </row>
    <row r="50" spans="1:9" ht="30" customHeight="1" x14ac:dyDescent="0.15">
      <c r="A50" s="3">
        <v>49</v>
      </c>
      <c r="B50" s="8" t="str">
        <f>協力難病指定医!C50</f>
        <v>文京区</v>
      </c>
      <c r="C50" s="15" t="str">
        <f>協力難病指定医!J50</f>
        <v>医療法人社団弘寿会　小石川ホームクリニック</v>
      </c>
      <c r="D50" s="9" t="str">
        <f>協力難病指定医!K50</f>
        <v>112-0002</v>
      </c>
      <c r="E50" s="9" t="str">
        <f>協力難病指定医!L50</f>
        <v>文京区小石川４－２０－１　イトークリエイト小石川ビル３Ｆ</v>
      </c>
      <c r="F50" s="10" t="str">
        <f>協力難病指定医!M50</f>
        <v>03-3868-8282</v>
      </c>
      <c r="G50" s="15" t="str">
        <f>協力難病指定医!I50</f>
        <v>門川　誠</v>
      </c>
      <c r="H50" s="42" t="str">
        <f>協力難病指定医!N50</f>
        <v>内科</v>
      </c>
      <c r="I50" s="20">
        <f>協力難病指定医!O50</f>
        <v>45961</v>
      </c>
    </row>
    <row r="51" spans="1:9" ht="30" customHeight="1" x14ac:dyDescent="0.15">
      <c r="A51" s="3">
        <v>50</v>
      </c>
      <c r="B51" s="8" t="str">
        <f>協力難病指定医!C51</f>
        <v>文京区</v>
      </c>
      <c r="C51" s="15" t="str">
        <f>協力難病指定医!J51</f>
        <v>医療法人社団同済会　えみクリニック東大前</v>
      </c>
      <c r="D51" s="9" t="str">
        <f>協力難病指定医!K51</f>
        <v>113-0023</v>
      </c>
      <c r="E51" s="9" t="str">
        <f>協力難病指定医!L51</f>
        <v>文京区向丘２－２－６　エスト本郷１Ｆ</v>
      </c>
      <c r="F51" s="10" t="str">
        <f>協力難病指定医!M51</f>
        <v>03-3868-3528</v>
      </c>
      <c r="G51" s="15" t="str">
        <f>協力難病指定医!I51</f>
        <v>吉永　惠実</v>
      </c>
      <c r="H51" s="42" t="str">
        <f>協力難病指定医!N51</f>
        <v>内科</v>
      </c>
      <c r="I51" s="20">
        <f>協力難病指定医!O51</f>
        <v>46295</v>
      </c>
    </row>
    <row r="52" spans="1:9" ht="30" customHeight="1" x14ac:dyDescent="0.15">
      <c r="A52" s="3">
        <v>51</v>
      </c>
      <c r="B52" s="8" t="str">
        <f>協力難病指定医!C52</f>
        <v>文京区</v>
      </c>
      <c r="C52" s="15" t="str">
        <f>協力難病指定医!J52</f>
        <v>医療法人社団龍岡会　大森内科医院</v>
      </c>
      <c r="D52" s="9" t="str">
        <f>協力難病指定医!K52</f>
        <v>113-0034</v>
      </c>
      <c r="E52" s="9" t="str">
        <f>協力難病指定医!L52</f>
        <v>文京区湯島４－９－８</v>
      </c>
      <c r="F52" s="10" t="str">
        <f>協力難病指定医!M52</f>
        <v>03-3811-0888</v>
      </c>
      <c r="G52" s="15" t="str">
        <f>協力難病指定医!I52</f>
        <v>石川　みずえ</v>
      </c>
      <c r="H52" s="42" t="str">
        <f>協力難病指定医!N52</f>
        <v>内科</v>
      </c>
      <c r="I52" s="20">
        <f>協力難病指定医!O52</f>
        <v>46446</v>
      </c>
    </row>
    <row r="53" spans="1:9" ht="30" customHeight="1" x14ac:dyDescent="0.15">
      <c r="A53" s="3">
        <v>52</v>
      </c>
      <c r="B53" s="8" t="str">
        <f>協力難病指定医!C53</f>
        <v>文京区</v>
      </c>
      <c r="C53" s="15" t="str">
        <f>協力難病指定医!J53</f>
        <v>吉行医院</v>
      </c>
      <c r="D53" s="9" t="str">
        <f>協力難病指定医!K53</f>
        <v>113-0022</v>
      </c>
      <c r="E53" s="9" t="str">
        <f>協力難病指定医!L53</f>
        <v>文京区千駄木２－３４－１０</v>
      </c>
      <c r="F53" s="10" t="str">
        <f>協力難病指定医!M53</f>
        <v>03-3821-7994</v>
      </c>
      <c r="G53" s="15" t="str">
        <f>協力難病指定医!I53</f>
        <v>吉行　俊郎</v>
      </c>
      <c r="H53" s="42" t="str">
        <f>協力難病指定医!N53</f>
        <v>内科</v>
      </c>
      <c r="I53" s="20">
        <f>協力難病指定医!O53</f>
        <v>45930</v>
      </c>
    </row>
    <row r="54" spans="1:9" ht="30" customHeight="1" x14ac:dyDescent="0.15">
      <c r="A54" s="3">
        <v>53</v>
      </c>
      <c r="B54" s="8" t="str">
        <f>協力難病指定医!C54</f>
        <v>文京区</v>
      </c>
      <c r="C54" s="15" t="str">
        <f>協力難病指定医!J54</f>
        <v>三橋医院</v>
      </c>
      <c r="D54" s="9" t="str">
        <f>協力難病指定医!K54</f>
        <v>112-0002</v>
      </c>
      <c r="E54" s="9" t="str">
        <f>協力難病指定医!L54</f>
        <v>文京区小石川４－２０－１－６Ｆ</v>
      </c>
      <c r="F54" s="10" t="str">
        <f>協力難病指定医!M54</f>
        <v>03-3816-3284</v>
      </c>
      <c r="G54" s="15" t="str">
        <f>協力難病指定医!I54</f>
        <v>三橋　誉</v>
      </c>
      <c r="H54" s="42" t="str">
        <f>協力難病指定医!N54</f>
        <v>内科、小児科</v>
      </c>
      <c r="I54" s="20">
        <f>協力難病指定医!O54</f>
        <v>45869</v>
      </c>
    </row>
    <row r="55" spans="1:9" ht="30" customHeight="1" x14ac:dyDescent="0.15">
      <c r="A55" s="3">
        <v>54</v>
      </c>
      <c r="B55" s="8" t="str">
        <f>協力難病指定医!C55</f>
        <v>文京区</v>
      </c>
      <c r="C55" s="15" t="str">
        <f>協力難病指定医!J55</f>
        <v>順天堂大学医学部附属順天堂医院</v>
      </c>
      <c r="D55" s="9" t="str">
        <f>協力難病指定医!K55</f>
        <v>113-8431</v>
      </c>
      <c r="E55" s="9" t="str">
        <f>協力難病指定医!L55</f>
        <v>文京区本郷３－１－３</v>
      </c>
      <c r="F55" s="10" t="str">
        <f>協力難病指定医!M55</f>
        <v>03-3813-3111</v>
      </c>
      <c r="G55" s="15" t="str">
        <f>協力難病指定医!I55</f>
        <v>江端　豪</v>
      </c>
      <c r="H55" s="42" t="str">
        <f>協力難病指定医!N55</f>
        <v>膠原病・リウマチ内科</v>
      </c>
      <c r="I55" s="20">
        <f>協力難病指定医!O55</f>
        <v>46568</v>
      </c>
    </row>
    <row r="56" spans="1:9" ht="30" customHeight="1" x14ac:dyDescent="0.15">
      <c r="A56" s="3">
        <v>55</v>
      </c>
      <c r="B56" s="8" t="str">
        <f>協力難病指定医!C56</f>
        <v>文京区</v>
      </c>
      <c r="C56" s="15" t="str">
        <f>協力難病指定医!J56</f>
        <v>地方独立行政法人東京都立病院機構　東京都立駒込病院</v>
      </c>
      <c r="D56" s="9" t="str">
        <f>協力難病指定医!K56</f>
        <v>113-8677</v>
      </c>
      <c r="E56" s="9" t="str">
        <f>協力難病指定医!L56</f>
        <v>文京区本駒込３－１８－２２</v>
      </c>
      <c r="F56" s="10" t="str">
        <f>協力難病指定医!M56</f>
        <v>03-3823-2101</v>
      </c>
      <c r="G56" s="15" t="str">
        <f>協力難病指定医!I56</f>
        <v>阿部　一貴</v>
      </c>
      <c r="H56" s="42" t="str">
        <f>協力難病指定医!N56</f>
        <v>整形外科</v>
      </c>
      <c r="I56" s="20">
        <f>協力難病指定医!O56</f>
        <v>46112</v>
      </c>
    </row>
    <row r="57" spans="1:9" ht="30" customHeight="1" x14ac:dyDescent="0.15">
      <c r="A57" s="3">
        <v>56</v>
      </c>
      <c r="B57" s="8" t="str">
        <f>協力難病指定医!C57</f>
        <v>文京区</v>
      </c>
      <c r="C57" s="15" t="str">
        <f>協力難病指定医!J57</f>
        <v>東京大学医学部附属病院</v>
      </c>
      <c r="D57" s="9" t="str">
        <f>協力難病指定医!K57</f>
        <v>113-8655</v>
      </c>
      <c r="E57" s="9" t="str">
        <f>協力難病指定医!L57</f>
        <v>文京区本郷７－３－１</v>
      </c>
      <c r="F57" s="10" t="str">
        <f>協力難病指定医!M57</f>
        <v>03-5841-3303</v>
      </c>
      <c r="G57" s="15" t="str">
        <f>協力難病指定医!I57</f>
        <v>小野　喬</v>
      </c>
      <c r="H57" s="42" t="str">
        <f>協力難病指定医!N57</f>
        <v>眼科</v>
      </c>
      <c r="I57" s="20">
        <f>協力難病指定医!O57</f>
        <v>47330</v>
      </c>
    </row>
    <row r="58" spans="1:9" ht="30" customHeight="1" x14ac:dyDescent="0.15">
      <c r="A58" s="3">
        <v>57</v>
      </c>
      <c r="B58" s="8" t="str">
        <f>協力難病指定医!C58</f>
        <v>文京区</v>
      </c>
      <c r="C58" s="15" t="str">
        <f>協力難病指定医!J58</f>
        <v>東京大学医学部附属病院</v>
      </c>
      <c r="D58" s="9" t="str">
        <f>協力難病指定医!K58</f>
        <v>113-8655</v>
      </c>
      <c r="E58" s="9" t="str">
        <f>協力難病指定医!L58</f>
        <v>文京区本郷７－３－１</v>
      </c>
      <c r="F58" s="10" t="str">
        <f>協力難病指定医!M58</f>
        <v>03-3815-5411</v>
      </c>
      <c r="G58" s="15" t="str">
        <f>協力難病指定医!I58</f>
        <v>富永　健太</v>
      </c>
      <c r="H58" s="42" t="str">
        <f>協力難病指定医!N58</f>
        <v>脳神経内科</v>
      </c>
      <c r="I58" s="20">
        <f>協力難病指定医!O58</f>
        <v>47573</v>
      </c>
    </row>
    <row r="59" spans="1:9" ht="30" customHeight="1" x14ac:dyDescent="0.15">
      <c r="A59" s="3">
        <v>58</v>
      </c>
      <c r="B59" s="8" t="str">
        <f>協力難病指定医!C59</f>
        <v>文京区</v>
      </c>
      <c r="C59" s="15" t="str">
        <f>協力難病指定医!J59</f>
        <v>東京大学医学部附属病院</v>
      </c>
      <c r="D59" s="9" t="str">
        <f>協力難病指定医!K59</f>
        <v>113-8655</v>
      </c>
      <c r="E59" s="9" t="str">
        <f>協力難病指定医!L59</f>
        <v>文京区本郷７－３－１</v>
      </c>
      <c r="F59" s="10" t="str">
        <f>協力難病指定医!M59</f>
        <v>03-3815-5411</v>
      </c>
      <c r="G59" s="15" t="str">
        <f>協力難病指定医!I59</f>
        <v>堀田　悠斗</v>
      </c>
      <c r="H59" s="42" t="str">
        <f>協力難病指定医!N59</f>
        <v>脳神経内科</v>
      </c>
      <c r="I59" s="20">
        <f>協力難病指定医!O59</f>
        <v>47573</v>
      </c>
    </row>
    <row r="60" spans="1:9" ht="30" customHeight="1" x14ac:dyDescent="0.15">
      <c r="A60" s="3">
        <v>59</v>
      </c>
      <c r="B60" s="8" t="str">
        <f>協力難病指定医!C60</f>
        <v>文京区</v>
      </c>
      <c r="C60" s="15" t="str">
        <f>協力難病指定医!J60</f>
        <v>東京保健生活協同組合　セツルメント菊坂診療所</v>
      </c>
      <c r="D60" s="9" t="str">
        <f>協力難病指定医!K60</f>
        <v>112-0002</v>
      </c>
      <c r="E60" s="9" t="str">
        <f>協力難病指定医!L60</f>
        <v>文京区小石川１－２４－３</v>
      </c>
      <c r="F60" s="10" t="str">
        <f>協力難病指定医!M60</f>
        <v>03-3811-0016</v>
      </c>
      <c r="G60" s="15" t="str">
        <f>協力難病指定医!I60</f>
        <v>福間　祐美子</v>
      </c>
      <c r="H60" s="42" t="str">
        <f>協力難病指定医!N60</f>
        <v>内科</v>
      </c>
      <c r="I60" s="20">
        <f>協力難病指定医!O60</f>
        <v>46142</v>
      </c>
    </row>
    <row r="61" spans="1:9" ht="30" customHeight="1" x14ac:dyDescent="0.15">
      <c r="A61" s="3">
        <v>60</v>
      </c>
      <c r="B61" s="8" t="str">
        <f>協力難病指定医!C61</f>
        <v>文京区</v>
      </c>
      <c r="C61" s="15" t="str">
        <f>協力難病指定医!J61</f>
        <v>東京保健生活協同組合　根津診療所</v>
      </c>
      <c r="D61" s="9" t="str">
        <f>協力難病指定医!K61</f>
        <v>113-0031</v>
      </c>
      <c r="E61" s="9" t="str">
        <f>協力難病指定医!L61</f>
        <v>文京区根津１－２７－３　</v>
      </c>
      <c r="F61" s="10" t="str">
        <f>協力難病指定医!M61</f>
        <v>03-3823-0096</v>
      </c>
      <c r="G61" s="15" t="str">
        <f>協力難病指定医!I61</f>
        <v>村上　敦子</v>
      </c>
      <c r="H61" s="42" t="str">
        <f>協力難病指定医!N61</f>
        <v>内科</v>
      </c>
      <c r="I61" s="20">
        <f>協力難病指定医!O61</f>
        <v>46507</v>
      </c>
    </row>
    <row r="62" spans="1:9" ht="30" customHeight="1" x14ac:dyDescent="0.15">
      <c r="A62" s="3">
        <v>61</v>
      </c>
      <c r="B62" s="8" t="str">
        <f>協力難病指定医!C62</f>
        <v>文京区</v>
      </c>
      <c r="C62" s="15" t="str">
        <f>協力難病指定医!J62</f>
        <v>東京保健生活協同組合　東京健生病院</v>
      </c>
      <c r="D62" s="9" t="str">
        <f>協力難病指定医!K62</f>
        <v>112-0012</v>
      </c>
      <c r="E62" s="9" t="str">
        <f>協力難病指定医!L62</f>
        <v>文京区大塚４－３－８</v>
      </c>
      <c r="F62" s="10" t="str">
        <f>協力難病指定医!M62</f>
        <v>03-3944-6111</v>
      </c>
      <c r="G62" s="15" t="str">
        <f>協力難病指定医!I62</f>
        <v>林　ルミ子</v>
      </c>
      <c r="H62" s="42" t="str">
        <f>協力難病指定医!N62</f>
        <v>内科</v>
      </c>
      <c r="I62" s="20">
        <f>協力難病指定医!O62</f>
        <v>46387</v>
      </c>
    </row>
    <row r="63" spans="1:9" ht="30" customHeight="1" x14ac:dyDescent="0.15">
      <c r="A63" s="3">
        <v>62</v>
      </c>
      <c r="B63" s="8" t="str">
        <f>協力難病指定医!C63</f>
        <v>台東区</v>
      </c>
      <c r="C63" s="15" t="str">
        <f>協力難病指定医!J63</f>
        <v>医療法人宏仁会　ピースホームクリニック浅草橋</v>
      </c>
      <c r="D63" s="9" t="str">
        <f>協力難病指定医!K63</f>
        <v>111-0053</v>
      </c>
      <c r="E63" s="9" t="str">
        <f>協力難病指定医!L63</f>
        <v>台東区浅草橋５ー２－３　柳北ビル５階</v>
      </c>
      <c r="F63" s="10" t="str">
        <f>協力難病指定医!M63</f>
        <v>03-4530-3150</v>
      </c>
      <c r="G63" s="15" t="str">
        <f>協力難病指定医!I63</f>
        <v>田中　大地</v>
      </c>
      <c r="H63" s="42" t="str">
        <f>協力難病指定医!N63</f>
        <v>内科</v>
      </c>
      <c r="I63" s="20">
        <f>協力難病指定医!O63</f>
        <v>47573</v>
      </c>
    </row>
    <row r="64" spans="1:9" ht="30" customHeight="1" x14ac:dyDescent="0.15">
      <c r="A64" s="3">
        <v>63</v>
      </c>
      <c r="B64" s="8" t="str">
        <f>協力難病指定医!C64</f>
        <v>台東区</v>
      </c>
      <c r="C64" s="15" t="str">
        <f>協力難病指定医!J64</f>
        <v>医療法人社団　関戸クリニック</v>
      </c>
      <c r="D64" s="9" t="str">
        <f>協力難病指定医!K64</f>
        <v>111-0035</v>
      </c>
      <c r="E64" s="9" t="str">
        <f>協力難病指定医!L64</f>
        <v>台東区西浅草２－１４－３</v>
      </c>
      <c r="F64" s="10" t="str">
        <f>協力難病指定医!M64</f>
        <v>03-3844-8666</v>
      </c>
      <c r="G64" s="15" t="str">
        <f>協力難病指定医!I64</f>
        <v>関戸　俊樹</v>
      </c>
      <c r="H64" s="42" t="str">
        <f>協力難病指定医!N64</f>
        <v>内科、消化器内科</v>
      </c>
      <c r="I64" s="20">
        <f>協力難病指定医!O64</f>
        <v>45930</v>
      </c>
    </row>
    <row r="65" spans="1:9" ht="30" customHeight="1" x14ac:dyDescent="0.15">
      <c r="A65" s="3">
        <v>64</v>
      </c>
      <c r="B65" s="8" t="str">
        <f>協力難病指定医!C65</f>
        <v>台東区</v>
      </c>
      <c r="C65" s="15" t="str">
        <f>協力難病指定医!J65</f>
        <v>医療法人社団　椿診療所</v>
      </c>
      <c r="D65" s="9" t="str">
        <f>協力難病指定医!K65</f>
        <v>111-0021</v>
      </c>
      <c r="E65" s="9" t="str">
        <f>協力難病指定医!L65</f>
        <v>台東区日本堤１－６－１１</v>
      </c>
      <c r="F65" s="10" t="str">
        <f>協力難病指定医!M65</f>
        <v>03-3876-1718</v>
      </c>
      <c r="G65" s="15" t="str">
        <f>協力難病指定医!I65</f>
        <v>相原　伸好</v>
      </c>
      <c r="H65" s="42" t="str">
        <f>協力難病指定医!N65</f>
        <v>内科、胃腸科、皮膚科、外科</v>
      </c>
      <c r="I65" s="20">
        <f>協力難病指定医!O65</f>
        <v>47603</v>
      </c>
    </row>
    <row r="66" spans="1:9" ht="30" customHeight="1" x14ac:dyDescent="0.15">
      <c r="A66" s="3">
        <v>65</v>
      </c>
      <c r="B66" s="8" t="str">
        <f>協力難病指定医!C66</f>
        <v>台東区</v>
      </c>
      <c r="C66" s="15" t="str">
        <f>協力難病指定医!J66</f>
        <v>医療法人社団　椿診療所</v>
      </c>
      <c r="D66" s="9" t="str">
        <f>協力難病指定医!K66</f>
        <v>111-0021</v>
      </c>
      <c r="E66" s="9" t="str">
        <f>協力難病指定医!L66</f>
        <v>台東区日本堤１－６－１１</v>
      </c>
      <c r="F66" s="10" t="str">
        <f>協力難病指定医!M66</f>
        <v>03-3876-1718</v>
      </c>
      <c r="G66" s="15" t="str">
        <f>協力難病指定医!I66</f>
        <v>椿　哲朗</v>
      </c>
      <c r="H66" s="42" t="str">
        <f>協力難病指定医!N66</f>
        <v>内科、外科、胃腸科、皮膚科</v>
      </c>
      <c r="I66" s="20">
        <f>協力難病指定医!O66</f>
        <v>47603</v>
      </c>
    </row>
    <row r="67" spans="1:9" ht="30" customHeight="1" x14ac:dyDescent="0.15">
      <c r="A67" s="3">
        <v>66</v>
      </c>
      <c r="B67" s="8" t="str">
        <f>協力難病指定医!C67</f>
        <v>台東区</v>
      </c>
      <c r="C67" s="15" t="str">
        <f>協力難病指定医!J67</f>
        <v>医療法人社団まこと会　服部医院</v>
      </c>
      <c r="D67" s="9" t="str">
        <f>協力難病指定医!K67</f>
        <v>111-0041</v>
      </c>
      <c r="E67" s="9" t="str">
        <f>協力難病指定医!L67</f>
        <v>台東区元浅草３－４－７</v>
      </c>
      <c r="F67" s="10" t="str">
        <f>協力難病指定医!M67</f>
        <v>03-3842-1851</v>
      </c>
      <c r="G67" s="15" t="str">
        <f>協力難病指定医!I67</f>
        <v>山脇　早苗</v>
      </c>
      <c r="H67" s="42" t="str">
        <f>協力難病指定医!N67</f>
        <v>内科、呼吸器内科、アレルギー科、小児科</v>
      </c>
      <c r="I67" s="20">
        <f>協力難病指定医!O67</f>
        <v>45900</v>
      </c>
    </row>
    <row r="68" spans="1:9" ht="30" customHeight="1" x14ac:dyDescent="0.15">
      <c r="A68" s="3">
        <v>67</v>
      </c>
      <c r="B68" s="8" t="str">
        <f>協力難病指定医!C68</f>
        <v>台東区</v>
      </c>
      <c r="C68" s="15" t="str">
        <f>協力難病指定医!J68</f>
        <v>医療法人社団慶育会　グレースホームケアクリニック城東</v>
      </c>
      <c r="D68" s="9" t="str">
        <f>協力難病指定医!K68</f>
        <v>110-0013</v>
      </c>
      <c r="E68" s="9" t="str">
        <f>協力難病指定医!L68</f>
        <v>台東区入谷１－８－１１　グレースタワー２Ｆ</v>
      </c>
      <c r="F68" s="10" t="str">
        <f>協力難病指定医!M68</f>
        <v>03-5808-9160</v>
      </c>
      <c r="G68" s="15" t="str">
        <f>協力難病指定医!I68</f>
        <v>横山　仁</v>
      </c>
      <c r="H68" s="42" t="str">
        <f>協力難病指定医!N68</f>
        <v>循環器内科</v>
      </c>
      <c r="I68" s="20">
        <f>協力難病指定医!O68</f>
        <v>47177</v>
      </c>
    </row>
    <row r="69" spans="1:9" ht="30" customHeight="1" x14ac:dyDescent="0.15">
      <c r="A69" s="3">
        <v>68</v>
      </c>
      <c r="B69" s="8" t="str">
        <f>協力難病指定医!C69</f>
        <v>台東区</v>
      </c>
      <c r="C69" s="15" t="str">
        <f>協力難病指定医!J69</f>
        <v>医療法人社団同善会　同善病院</v>
      </c>
      <c r="D69" s="9" t="str">
        <f>協力難病指定医!K69</f>
        <v>110-0011</v>
      </c>
      <c r="E69" s="9" t="str">
        <f>協力難病指定医!L69</f>
        <v>台東区三ノ輪２－７－５</v>
      </c>
      <c r="F69" s="10" t="str">
        <f>協力難病指定医!M69</f>
        <v>03-3802-2101</v>
      </c>
      <c r="G69" s="15" t="str">
        <f>協力難病指定医!I69</f>
        <v>辻　央生</v>
      </c>
      <c r="H69" s="42" t="str">
        <f>協力難病指定医!N69</f>
        <v>リハビリテーション科、内科</v>
      </c>
      <c r="I69" s="20">
        <f>協力難病指定医!O69</f>
        <v>47483</v>
      </c>
    </row>
    <row r="70" spans="1:9" ht="30" customHeight="1" x14ac:dyDescent="0.15">
      <c r="A70" s="3">
        <v>69</v>
      </c>
      <c r="B70" s="8" t="str">
        <f>協力難病指定医!C70</f>
        <v>台東区</v>
      </c>
      <c r="C70" s="15" t="str">
        <f>協力難病指定医!J70</f>
        <v>医療法人社団梅澤会　梅澤医院</v>
      </c>
      <c r="D70" s="9" t="str">
        <f>協力難病指定医!K70</f>
        <v>111-0031</v>
      </c>
      <c r="E70" s="9" t="str">
        <f>協力難病指定医!L70</f>
        <v>台東区千束２－２０－２</v>
      </c>
      <c r="F70" s="10" t="str">
        <f>協力難病指定医!M70</f>
        <v>03-3872-8230</v>
      </c>
      <c r="G70" s="15" t="str">
        <f>協力難病指定医!I70</f>
        <v>桑原　裕美子</v>
      </c>
      <c r="H70" s="42" t="str">
        <f>協力難病指定医!N70</f>
        <v>内科</v>
      </c>
      <c r="I70" s="20">
        <f>協力難病指定医!O70</f>
        <v>45900</v>
      </c>
    </row>
    <row r="71" spans="1:9" ht="30" customHeight="1" x14ac:dyDescent="0.15">
      <c r="A71" s="3">
        <v>70</v>
      </c>
      <c r="B71" s="8" t="str">
        <f>協力難病指定医!C71</f>
        <v>台東区</v>
      </c>
      <c r="C71" s="15" t="str">
        <f>協力難病指定医!J71</f>
        <v>医療法人社団廣和会　浅草二天門クリニック</v>
      </c>
      <c r="D71" s="9" t="str">
        <f>協力難病指定医!K71</f>
        <v>111-0032</v>
      </c>
      <c r="E71" s="9" t="str">
        <f>協力難病指定医!L71</f>
        <v>台東区浅草２－３４－７　グレイプス浅草２Ｆ</v>
      </c>
      <c r="F71" s="10" t="str">
        <f>協力難病指定医!M71</f>
        <v>03-5830-0121</v>
      </c>
      <c r="G71" s="15" t="str">
        <f>協力難病指定医!I71</f>
        <v>竹﨑　伸一郎</v>
      </c>
      <c r="H71" s="42" t="str">
        <f>協力難病指定医!N71</f>
        <v>内科、皮膚科、精神科、心療内科、アレルギー科</v>
      </c>
      <c r="I71" s="20">
        <f>協力難病指定医!O71</f>
        <v>45961</v>
      </c>
    </row>
    <row r="72" spans="1:9" ht="30" customHeight="1" x14ac:dyDescent="0.15">
      <c r="A72" s="3">
        <v>71</v>
      </c>
      <c r="B72" s="8" t="str">
        <f>協力難病指定医!C72</f>
        <v>台東区</v>
      </c>
      <c r="C72" s="15" t="str">
        <f>協力難病指定医!J72</f>
        <v>公益財団法人ライフ・エクステンション研究所付属　永寿総合病院柳橋分院</v>
      </c>
      <c r="D72" s="9" t="str">
        <f>協力難病指定医!K72</f>
        <v>111-0052</v>
      </c>
      <c r="E72" s="9" t="str">
        <f>協力難病指定医!L72</f>
        <v>台東区柳橋２－２０－４</v>
      </c>
      <c r="F72" s="10" t="str">
        <f>協力難病指定医!M72</f>
        <v>03-3851-9375</v>
      </c>
      <c r="G72" s="15" t="str">
        <f>協力難病指定医!I72</f>
        <v>和田　順世</v>
      </c>
      <c r="H72" s="42" t="str">
        <f>協力難病指定医!N72</f>
        <v>内科</v>
      </c>
      <c r="I72" s="20">
        <f>協力難病指定医!O72</f>
        <v>47695</v>
      </c>
    </row>
    <row r="73" spans="1:9" ht="30" customHeight="1" x14ac:dyDescent="0.15">
      <c r="A73" s="3">
        <v>72</v>
      </c>
      <c r="B73" s="8" t="str">
        <f>協力難病指定医!C73</f>
        <v>台東区</v>
      </c>
      <c r="C73" s="15" t="str">
        <f>協力難病指定医!J73</f>
        <v>根岸眼科クリニック</v>
      </c>
      <c r="D73" s="9" t="str">
        <f>協力難病指定医!K73</f>
        <v>110-0003</v>
      </c>
      <c r="E73" s="9" t="str">
        <f>協力難病指定医!L73</f>
        <v>台東区根岸４－１－２５　鶯谷富士パーム１Ｆ</v>
      </c>
      <c r="F73" s="10" t="str">
        <f>協力難病指定医!M73</f>
        <v>03-5808-5877</v>
      </c>
      <c r="G73" s="15" t="str">
        <f>協力難病指定医!I73</f>
        <v>松本　和子</v>
      </c>
      <c r="H73" s="42" t="str">
        <f>協力難病指定医!N73</f>
        <v>眼科</v>
      </c>
      <c r="I73" s="20">
        <f>協力難病指定医!O73</f>
        <v>47452</v>
      </c>
    </row>
    <row r="74" spans="1:9" ht="30" customHeight="1" x14ac:dyDescent="0.15">
      <c r="A74" s="3">
        <v>73</v>
      </c>
      <c r="B74" s="8" t="str">
        <f>協力難病指定医!C74</f>
        <v>台東区</v>
      </c>
      <c r="C74" s="15" t="str">
        <f>協力難病指定医!J74</f>
        <v>三倉クリニック</v>
      </c>
      <c r="D74" s="9" t="str">
        <f>協力難病指定医!K74</f>
        <v>110-0005</v>
      </c>
      <c r="E74" s="9" t="str">
        <f>協力難病指定医!L74</f>
        <v>台東区上野１－１６－１６　第二三倉ビル１Ｆ</v>
      </c>
      <c r="F74" s="10" t="str">
        <f>協力難病指定医!M74</f>
        <v>03-5807-8171</v>
      </c>
      <c r="G74" s="15" t="str">
        <f>協力難病指定医!I74</f>
        <v>倉持　晋久</v>
      </c>
      <c r="H74" s="42" t="str">
        <f>協力難病指定医!N74</f>
        <v>内科、外科</v>
      </c>
      <c r="I74" s="20">
        <f>協力難病指定医!O74</f>
        <v>47726</v>
      </c>
    </row>
    <row r="75" spans="1:9" ht="30" customHeight="1" x14ac:dyDescent="0.15">
      <c r="A75" s="3">
        <v>74</v>
      </c>
      <c r="B75" s="8" t="str">
        <f>協力難病指定医!C75</f>
        <v>台東区</v>
      </c>
      <c r="C75" s="15" t="str">
        <f>協力難病指定医!J75</f>
        <v>柴原医院</v>
      </c>
      <c r="D75" s="9" t="str">
        <f>協力難病指定医!K75</f>
        <v>110-0008</v>
      </c>
      <c r="E75" s="9" t="str">
        <f>協力難病指定医!L75</f>
        <v>台東区池之端４－１１－２</v>
      </c>
      <c r="F75" s="10" t="str">
        <f>協力難病指定医!M75</f>
        <v>03-3821-3658</v>
      </c>
      <c r="G75" s="15" t="str">
        <f>協力難病指定医!I75</f>
        <v>柴原　公明</v>
      </c>
      <c r="H75" s="42" t="str">
        <f>協力難病指定医!N75</f>
        <v>内科</v>
      </c>
      <c r="I75" s="20">
        <f>協力難病指定医!O75</f>
        <v>46538</v>
      </c>
    </row>
    <row r="76" spans="1:9" ht="30" customHeight="1" x14ac:dyDescent="0.15">
      <c r="A76" s="3">
        <v>75</v>
      </c>
      <c r="B76" s="8" t="str">
        <f>協力難病指定医!C76</f>
        <v>台東区</v>
      </c>
      <c r="C76" s="15" t="str">
        <f>協力難病指定医!J76</f>
        <v>社会福祉法人　浅草寺病院</v>
      </c>
      <c r="D76" s="9" t="str">
        <f>協力難病指定医!K76</f>
        <v>111-0032</v>
      </c>
      <c r="E76" s="9" t="str">
        <f>協力難病指定医!L76</f>
        <v>台東区浅草２－３０－１７</v>
      </c>
      <c r="F76" s="10" t="str">
        <f>協力難病指定医!M76</f>
        <v>03-3841-3330</v>
      </c>
      <c r="G76" s="15" t="str">
        <f>協力難病指定医!I76</f>
        <v>黒田　忠英</v>
      </c>
      <c r="H76" s="42" t="str">
        <f>協力難病指定医!N76</f>
        <v>内科、腎臓内科</v>
      </c>
      <c r="I76" s="20">
        <f>協力難病指定医!O76</f>
        <v>45930</v>
      </c>
    </row>
    <row r="77" spans="1:9" ht="30" customHeight="1" x14ac:dyDescent="0.15">
      <c r="A77" s="3">
        <v>76</v>
      </c>
      <c r="B77" s="8" t="str">
        <f>協力難病指定医!C77</f>
        <v>台東区</v>
      </c>
      <c r="C77" s="15" t="str">
        <f>協力難病指定医!J77</f>
        <v>城所医院</v>
      </c>
      <c r="D77" s="9" t="str">
        <f>協力難病指定医!K77</f>
        <v>110-0014</v>
      </c>
      <c r="E77" s="9" t="str">
        <f>協力難病指定医!L77</f>
        <v>台東区北上野２－２６－５</v>
      </c>
      <c r="F77" s="10" t="str">
        <f>協力難病指定医!M77</f>
        <v>03-3844-0510</v>
      </c>
      <c r="G77" s="15" t="str">
        <f>協力難病指定医!I77</f>
        <v>城所　功文</v>
      </c>
      <c r="H77" s="42" t="str">
        <f>協力難病指定医!N77</f>
        <v>内科</v>
      </c>
      <c r="I77" s="20">
        <f>協力難病指定医!O77</f>
        <v>47634</v>
      </c>
    </row>
    <row r="78" spans="1:9" ht="30" customHeight="1" x14ac:dyDescent="0.15">
      <c r="A78" s="3">
        <v>77</v>
      </c>
      <c r="B78" s="8" t="str">
        <f>協力難病指定医!C78</f>
        <v>台東区</v>
      </c>
      <c r="C78" s="15" t="str">
        <f>協力難病指定医!J78</f>
        <v>中村医院</v>
      </c>
      <c r="D78" s="9" t="str">
        <f>協力難病指定医!K78</f>
        <v>111-0034</v>
      </c>
      <c r="E78" s="9" t="str">
        <f>協力難病指定医!L78</f>
        <v>台東区雷門１－１２－１２　鈴木ビル４Ｆ</v>
      </c>
      <c r="F78" s="10" t="str">
        <f>協力難病指定医!M78</f>
        <v>03-5806-2677</v>
      </c>
      <c r="G78" s="15" t="str">
        <f>協力難病指定医!I78</f>
        <v>中村　紀子</v>
      </c>
      <c r="H78" s="42" t="str">
        <f>協力難病指定医!N78</f>
        <v>内科</v>
      </c>
      <c r="I78" s="20">
        <f>協力難病指定医!O78</f>
        <v>47452</v>
      </c>
    </row>
    <row r="79" spans="1:9" ht="30" customHeight="1" x14ac:dyDescent="0.15">
      <c r="A79" s="3">
        <v>78</v>
      </c>
      <c r="B79" s="8" t="str">
        <f>協力難病指定医!C79</f>
        <v>台東区</v>
      </c>
      <c r="C79" s="15" t="str">
        <f>協力難病指定医!J79</f>
        <v>東京保健生活協同組合　橋場診療所</v>
      </c>
      <c r="D79" s="9" t="str">
        <f>協力難病指定医!K79</f>
        <v>111-0023</v>
      </c>
      <c r="E79" s="9" t="str">
        <f>協力難病指定医!L79</f>
        <v>台東区橋場２－２－５　２F・３F</v>
      </c>
      <c r="F79" s="10" t="str">
        <f>協力難病指定医!M79</f>
        <v>03-3875-8480</v>
      </c>
      <c r="G79" s="15" t="str">
        <f>協力難病指定医!I79</f>
        <v>稲田　美紀</v>
      </c>
      <c r="H79" s="42" t="str">
        <f>協力難病指定医!N79</f>
        <v>内科</v>
      </c>
      <c r="I79" s="20">
        <f>協力難病指定医!O79</f>
        <v>46326</v>
      </c>
    </row>
    <row r="80" spans="1:9" ht="30" customHeight="1" x14ac:dyDescent="0.15">
      <c r="A80" s="3">
        <v>79</v>
      </c>
      <c r="B80" s="8" t="str">
        <f>協力難病指定医!C80</f>
        <v>台東区</v>
      </c>
      <c r="C80" s="15" t="str">
        <f>協力難病指定医!J80</f>
        <v>東京保健生活協同組合　橋場診療所</v>
      </c>
      <c r="D80" s="9" t="str">
        <f>協力難病指定医!K80</f>
        <v>111-0023</v>
      </c>
      <c r="E80" s="9" t="str">
        <f>協力難病指定医!L80</f>
        <v>台東区橋場２－２－５　２F・３F</v>
      </c>
      <c r="F80" s="10" t="str">
        <f>協力難病指定医!M80</f>
        <v>03-3875-8480</v>
      </c>
      <c r="G80" s="15" t="str">
        <f>協力難病指定医!I80</f>
        <v>小濱　肇</v>
      </c>
      <c r="H80" s="42" t="str">
        <f>協力難病指定医!N80</f>
        <v>内科</v>
      </c>
      <c r="I80" s="20">
        <f>協力難病指定医!O80</f>
        <v>46326</v>
      </c>
    </row>
    <row r="81" spans="1:9" ht="30" customHeight="1" x14ac:dyDescent="0.15">
      <c r="A81" s="3">
        <v>80</v>
      </c>
      <c r="B81" s="8" t="str">
        <f>協力難病指定医!C81</f>
        <v>台東区</v>
      </c>
      <c r="C81" s="15" t="str">
        <f>協力難病指定医!J81</f>
        <v>東京保健生活協同組合　蔵前協立診療所</v>
      </c>
      <c r="D81" s="9" t="str">
        <f>協力難病指定医!K81</f>
        <v>111-0055</v>
      </c>
      <c r="E81" s="9" t="str">
        <f>協力難病指定医!L81</f>
        <v>台東区三筋２－１３－３</v>
      </c>
      <c r="F81" s="10" t="str">
        <f>協力難病指定医!M81</f>
        <v>03-3865-0139</v>
      </c>
      <c r="G81" s="15" t="str">
        <f>協力難病指定医!I81</f>
        <v>根岸　京田</v>
      </c>
      <c r="H81" s="42" t="str">
        <f>協力難病指定医!N81</f>
        <v>内科</v>
      </c>
      <c r="I81" s="20">
        <f>協力難病指定医!O81</f>
        <v>47452</v>
      </c>
    </row>
    <row r="82" spans="1:9" ht="30" customHeight="1" x14ac:dyDescent="0.15">
      <c r="A82" s="3">
        <v>81</v>
      </c>
      <c r="B82" s="8" t="str">
        <f>協力難病指定医!C82</f>
        <v>墨田区</v>
      </c>
      <c r="C82" s="15" t="str">
        <f>協力難病指定医!J82</f>
        <v>すみだブレインハートクリニック</v>
      </c>
      <c r="D82" s="9" t="str">
        <f>協力難病指定医!K82</f>
        <v>130-0003</v>
      </c>
      <c r="E82" s="9" t="str">
        <f>協力難病指定医!L82</f>
        <v>墨田区横川１－１－１０　すみだパークプレイス２　１Ｆ</v>
      </c>
      <c r="F82" s="10" t="str">
        <f>協力難病指定医!M82</f>
        <v>03-6284-1222</v>
      </c>
      <c r="G82" s="15" t="str">
        <f>協力難病指定医!I82</f>
        <v>玄　哲樹</v>
      </c>
      <c r="H82" s="42" t="str">
        <f>協力難病指定医!N82</f>
        <v>循環器内科、脳神経内科、小児科</v>
      </c>
      <c r="I82" s="20">
        <f>協力難病指定医!O82</f>
        <v>47087</v>
      </c>
    </row>
    <row r="83" spans="1:9" ht="30" customHeight="1" x14ac:dyDescent="0.15">
      <c r="A83" s="3">
        <v>82</v>
      </c>
      <c r="B83" s="8" t="str">
        <f>協力難病指定医!C83</f>
        <v>墨田区</v>
      </c>
      <c r="C83" s="15" t="str">
        <f>協力難病指定医!J83</f>
        <v>医療法人社団　桐原医院</v>
      </c>
      <c r="D83" s="9" t="str">
        <f>協力難病指定医!K83</f>
        <v>131-0031</v>
      </c>
      <c r="E83" s="9" t="str">
        <f>協力難病指定医!L83</f>
        <v>墨田区墨田３－１７－１２</v>
      </c>
      <c r="F83" s="10" t="str">
        <f>協力難病指定医!M83</f>
        <v>03-3610-2130</v>
      </c>
      <c r="G83" s="15" t="str">
        <f>協力難病指定医!I83</f>
        <v>佐藤　義隆</v>
      </c>
      <c r="H83" s="42" t="str">
        <f>協力難病指定医!N83</f>
        <v>内科、皮膚科、アレルギー科</v>
      </c>
      <c r="I83" s="20">
        <f>協力難病指定医!O83</f>
        <v>46053</v>
      </c>
    </row>
    <row r="84" spans="1:9" ht="30" customHeight="1" x14ac:dyDescent="0.15">
      <c r="A84" s="3">
        <v>83</v>
      </c>
      <c r="B84" s="8" t="str">
        <f>協力難病指定医!C84</f>
        <v>墨田区</v>
      </c>
      <c r="C84" s="15" t="str">
        <f>協力難病指定医!J84</f>
        <v>医療法人社団つばさ　つばさクリニック</v>
      </c>
      <c r="D84" s="9" t="str">
        <f>協力難病指定医!K84</f>
        <v>130-0026</v>
      </c>
      <c r="E84" s="9" t="str">
        <f>協力難病指定医!L84</f>
        <v>墨田区両国３－２１－１　グレイスビル両国３、４Ｆ</v>
      </c>
      <c r="F84" s="10" t="str">
        <f>協力難病指定医!M84</f>
        <v>03-5625-0283</v>
      </c>
      <c r="G84" s="15" t="str">
        <f>協力難病指定医!I84</f>
        <v>大山　恵子</v>
      </c>
      <c r="H84" s="42" t="str">
        <f>協力難病指定医!N84</f>
        <v>内科</v>
      </c>
      <c r="I84" s="20">
        <f>協力難病指定医!O84</f>
        <v>45961</v>
      </c>
    </row>
    <row r="85" spans="1:9" ht="30" customHeight="1" x14ac:dyDescent="0.15">
      <c r="A85" s="3">
        <v>84</v>
      </c>
      <c r="B85" s="8" t="str">
        <f>協力難病指定医!C85</f>
        <v>墨田区</v>
      </c>
      <c r="C85" s="15" t="str">
        <f>協力難病指定医!J85</f>
        <v>医療法人社団愛恵会　湘南メディカル記念病院</v>
      </c>
      <c r="D85" s="9" t="str">
        <f>協力難病指定医!K85</f>
        <v>130-0026</v>
      </c>
      <c r="E85" s="9" t="str">
        <f>協力難病指定医!L85</f>
        <v>墨田区両国２－２１－１</v>
      </c>
      <c r="F85" s="10" t="str">
        <f>協力難病指定医!M85</f>
        <v>03-3634-6111</v>
      </c>
      <c r="G85" s="15" t="str">
        <f>協力難病指定医!I85</f>
        <v>加藤　貴志</v>
      </c>
      <c r="H85" s="42" t="str">
        <f>協力難病指定医!N85</f>
        <v>内科</v>
      </c>
      <c r="I85" s="20">
        <f>協力難病指定医!O85</f>
        <v>47208</v>
      </c>
    </row>
    <row r="86" spans="1:9" ht="30" customHeight="1" x14ac:dyDescent="0.15">
      <c r="A86" s="3">
        <v>85</v>
      </c>
      <c r="B86" s="8" t="str">
        <f>協力難病指定医!C86</f>
        <v>墨田区</v>
      </c>
      <c r="C86" s="15" t="str">
        <f>協力難病指定医!J86</f>
        <v>医療法人社団石誠会　すみだ石橋クリニック</v>
      </c>
      <c r="D86" s="9" t="str">
        <f>協力難病指定医!K86</f>
        <v>131-0031</v>
      </c>
      <c r="E86" s="9" t="str">
        <f>協力難病指定医!L86</f>
        <v>墨田区墨田４－９－２０　石橋ビル１Ｆ</v>
      </c>
      <c r="F86" s="10" t="str">
        <f>協力難病指定医!M86</f>
        <v>03-5631-6686</v>
      </c>
      <c r="G86" s="15" t="str">
        <f>協力難病指定医!I86</f>
        <v>石橋　励</v>
      </c>
      <c r="H86" s="42" t="str">
        <f>協力難病指定医!N86</f>
        <v>内科、外科、胃腸科、大腸科、肛門科、循環器科、放射線科</v>
      </c>
      <c r="I86" s="20">
        <f>協力難病指定医!O86</f>
        <v>46477</v>
      </c>
    </row>
    <row r="87" spans="1:9" ht="30" customHeight="1" x14ac:dyDescent="0.15">
      <c r="A87" s="3">
        <v>86</v>
      </c>
      <c r="B87" s="8" t="str">
        <f>協力難病指定医!C87</f>
        <v>墨田区</v>
      </c>
      <c r="C87" s="15" t="str">
        <f>協力難病指定医!J87</f>
        <v>社会医療法人財団正明会　山田記念病院</v>
      </c>
      <c r="D87" s="9" t="str">
        <f>協力難病指定医!K87</f>
        <v>130-0011</v>
      </c>
      <c r="E87" s="9" t="str">
        <f>協力難病指定医!L87</f>
        <v>墨田区石原２－２０－１</v>
      </c>
      <c r="F87" s="10" t="str">
        <f>協力難病指定医!M87</f>
        <v>03-3624-1151</v>
      </c>
      <c r="G87" s="15" t="str">
        <f>協力難病指定医!I87</f>
        <v>湯城　宏悦</v>
      </c>
      <c r="H87" s="42" t="str">
        <f>協力難病指定医!N87</f>
        <v>消化器外科</v>
      </c>
      <c r="I87" s="20">
        <f>協力難病指定医!O87</f>
        <v>47361</v>
      </c>
    </row>
    <row r="88" spans="1:9" ht="30" customHeight="1" x14ac:dyDescent="0.15">
      <c r="A88" s="3">
        <v>87</v>
      </c>
      <c r="B88" s="8" t="str">
        <f>協力難病指定医!C88</f>
        <v>墨田区</v>
      </c>
      <c r="C88" s="15" t="str">
        <f>協力難病指定医!J88</f>
        <v>地方独立行政法人東京都立病院機構　東京都立墨東病院</v>
      </c>
      <c r="D88" s="9" t="str">
        <f>協力難病指定医!K88</f>
        <v>130-8575</v>
      </c>
      <c r="E88" s="9" t="str">
        <f>協力難病指定医!L88</f>
        <v>墨田区江東橋４?２３?１５</v>
      </c>
      <c r="F88" s="10" t="str">
        <f>協力難病指定医!M88</f>
        <v>03-3633-6151</v>
      </c>
      <c r="G88" s="15" t="str">
        <f>協力難病指定医!I88</f>
        <v>伊藤　憲治</v>
      </c>
      <c r="H88" s="42" t="str">
        <f>協力難病指定医!N88</f>
        <v>消化器内科</v>
      </c>
      <c r="I88" s="20">
        <f>協力難病指定医!O88</f>
        <v>46477</v>
      </c>
    </row>
    <row r="89" spans="1:9" ht="30" customHeight="1" x14ac:dyDescent="0.15">
      <c r="A89" s="3">
        <v>88</v>
      </c>
      <c r="B89" s="8" t="str">
        <f>協力難病指定医!C89</f>
        <v>江東区</v>
      </c>
      <c r="C89" s="15" t="str">
        <f>協力難病指定医!J89</f>
        <v>オクダ在宅クリニック</v>
      </c>
      <c r="D89" s="9" t="str">
        <f>協力難病指定医!K89</f>
        <v>136-0073</v>
      </c>
      <c r="E89" s="9" t="str">
        <f>協力難病指定医!L89</f>
        <v>江東区北砂７－６－５</v>
      </c>
      <c r="F89" s="10" t="str">
        <f>協力難病指定医!M89</f>
        <v>03-6659-7501</v>
      </c>
      <c r="G89" s="15" t="str">
        <f>協力難病指定医!I89</f>
        <v>奥田　昭宏</v>
      </c>
      <c r="H89" s="42" t="str">
        <f>協力難病指定医!N89</f>
        <v>内科</v>
      </c>
      <c r="I89" s="20">
        <f>協力難病指定医!O89</f>
        <v>46446</v>
      </c>
    </row>
    <row r="90" spans="1:9" ht="30" customHeight="1" x14ac:dyDescent="0.15">
      <c r="A90" s="3">
        <v>89</v>
      </c>
      <c r="B90" s="8" t="str">
        <f>協力難病指定医!C90</f>
        <v>江東区</v>
      </c>
      <c r="C90" s="15" t="str">
        <f>協力難病指定医!J90</f>
        <v>クリニックコスモス</v>
      </c>
      <c r="D90" s="9" t="str">
        <f>協力難病指定医!K90</f>
        <v>136-0071</v>
      </c>
      <c r="E90" s="9" t="str">
        <f>協力難病指定医!L90</f>
        <v>江東区亀戸６－２－３　田辺ビル５Ｆ</v>
      </c>
      <c r="F90" s="10" t="str">
        <f>協力難病指定医!M90</f>
        <v>03-5875-5102</v>
      </c>
      <c r="G90" s="15" t="str">
        <f>協力難病指定医!I90</f>
        <v>秦　東秀</v>
      </c>
      <c r="H90" s="42" t="str">
        <f>協力難病指定医!N90</f>
        <v>内科、整形外科、皮膚科</v>
      </c>
      <c r="I90" s="20">
        <f>協力難病指定医!O90</f>
        <v>47603</v>
      </c>
    </row>
    <row r="91" spans="1:9" ht="30" customHeight="1" x14ac:dyDescent="0.15">
      <c r="A91" s="3">
        <v>90</v>
      </c>
      <c r="B91" s="8" t="str">
        <f>協力難病指定医!C91</f>
        <v>江東区</v>
      </c>
      <c r="C91" s="15" t="str">
        <f>協力難病指定医!J91</f>
        <v>クリニック東陽町</v>
      </c>
      <c r="D91" s="9" t="str">
        <f>協力難病指定医!K91</f>
        <v>135-0016</v>
      </c>
      <c r="E91" s="9" t="str">
        <f>協力難病指定医!L91</f>
        <v>江東区東陽２－４－２６　飯田ビル２Ｆ</v>
      </c>
      <c r="F91" s="10" t="str">
        <f>協力難病指定医!M91</f>
        <v>03-3615-5547</v>
      </c>
      <c r="G91" s="15" t="str">
        <f>協力難病指定医!I91</f>
        <v>岡本　克郎</v>
      </c>
      <c r="H91" s="42" t="str">
        <f>協力難病指定医!N91</f>
        <v>精神科、内科</v>
      </c>
      <c r="I91" s="20">
        <f>協力難病指定医!O91</f>
        <v>47634</v>
      </c>
    </row>
    <row r="92" spans="1:9" ht="30" customHeight="1" x14ac:dyDescent="0.15">
      <c r="A92" s="3">
        <v>91</v>
      </c>
      <c r="B92" s="8" t="str">
        <f>協力難病指定医!C92</f>
        <v>江東区</v>
      </c>
      <c r="C92" s="15" t="str">
        <f>協力難病指定医!J92</f>
        <v>ソライロ在宅クリニック</v>
      </c>
      <c r="D92" s="9" t="str">
        <f>協力難病指定医!K92</f>
        <v>136-0074</v>
      </c>
      <c r="E92" s="9" t="str">
        <f>協力難病指定医!L92</f>
        <v>江東区東砂３－２５－３</v>
      </c>
      <c r="F92" s="10" t="str">
        <f>協力難病指定医!M92</f>
        <v>03-5635-2121</v>
      </c>
      <c r="G92" s="15" t="str">
        <f>協力難病指定医!I92</f>
        <v>堀米　衣見子</v>
      </c>
      <c r="H92" s="42" t="str">
        <f>協力難病指定医!N92</f>
        <v>内科、老年内科、皮膚科、緩和ケア内科</v>
      </c>
      <c r="I92" s="20">
        <f>協力難病指定医!O92</f>
        <v>45900</v>
      </c>
    </row>
    <row r="93" spans="1:9" ht="30" customHeight="1" x14ac:dyDescent="0.15">
      <c r="A93" s="3">
        <v>92</v>
      </c>
      <c r="B93" s="8" t="str">
        <f>協力難病指定医!C93</f>
        <v>江東区</v>
      </c>
      <c r="C93" s="15" t="str">
        <f>協力難病指定医!J93</f>
        <v>医療法人財団三友会　深川ギャザリアクリニック</v>
      </c>
      <c r="D93" s="9" t="str">
        <f>協力難病指定医!K93</f>
        <v>135-0042</v>
      </c>
      <c r="E93" s="9" t="str">
        <f>協力難病指定医!L93</f>
        <v>江東区木場１－５－２５　深川ギャザリアタワーＳ棟３Ｆ</v>
      </c>
      <c r="F93" s="10" t="str">
        <f>協力難病指定医!M93</f>
        <v>03-5653-3500</v>
      </c>
      <c r="G93" s="15" t="str">
        <f>協力難病指定医!I93</f>
        <v>横山　貴之</v>
      </c>
      <c r="H93" s="42" t="str">
        <f>協力難病指定医!N93</f>
        <v>循環器内科、内科</v>
      </c>
      <c r="I93" s="20">
        <f>協力難病指定医!O93</f>
        <v>45930</v>
      </c>
    </row>
    <row r="94" spans="1:9" ht="30" customHeight="1" x14ac:dyDescent="0.15">
      <c r="A94" s="3">
        <v>93</v>
      </c>
      <c r="B94" s="8" t="str">
        <f>協力難病指定医!C94</f>
        <v>江東区</v>
      </c>
      <c r="C94" s="15" t="str">
        <f>協力難病指定医!J94</f>
        <v>医療法人財団南葛勤医協　扇橋診療所</v>
      </c>
      <c r="D94" s="9" t="str">
        <f>協力難病指定医!K94</f>
        <v>135-0022</v>
      </c>
      <c r="E94" s="9" t="str">
        <f>協力難病指定医!L94</f>
        <v>江東区三好４－７－１０　サウスフラッツ１０２</v>
      </c>
      <c r="F94" s="10" t="str">
        <f>協力難病指定医!M94</f>
        <v>03-3630-1631</v>
      </c>
      <c r="G94" s="15" t="str">
        <f>協力難病指定医!I94</f>
        <v>吉田　孝太郎</v>
      </c>
      <c r="H94" s="42" t="str">
        <f>協力難病指定医!N94</f>
        <v>内科</v>
      </c>
      <c r="I94" s="20">
        <f>協力難病指定医!O94</f>
        <v>47208</v>
      </c>
    </row>
    <row r="95" spans="1:9" ht="30" customHeight="1" x14ac:dyDescent="0.15">
      <c r="A95" s="3">
        <v>94</v>
      </c>
      <c r="B95" s="8" t="str">
        <f>協力難病指定医!C95</f>
        <v>江東区</v>
      </c>
      <c r="C95" s="15" t="str">
        <f>協力難病指定医!J95</f>
        <v>医療法人社団瑛会　東京ネクスト南砂内科・透析クリニック</v>
      </c>
      <c r="D95" s="9" t="str">
        <f>協力難病指定医!K95</f>
        <v>136-0076</v>
      </c>
      <c r="E95" s="9" t="str">
        <f>協力難病指定医!L95</f>
        <v>江東区南砂２－３６－１０　光陽ビル２Ｆ</v>
      </c>
      <c r="F95" s="10" t="str">
        <f>協力難病指定医!M95</f>
        <v>03-5683-2277</v>
      </c>
      <c r="G95" s="15" t="str">
        <f>協力難病指定医!I95</f>
        <v>岩藤　和広</v>
      </c>
      <c r="H95" s="42" t="str">
        <f>協力難病指定医!N95</f>
        <v>内科、腎臓内科、人工透析内科</v>
      </c>
      <c r="I95" s="20">
        <f>協力難病指定医!O95</f>
        <v>47087</v>
      </c>
    </row>
    <row r="96" spans="1:9" ht="30" customHeight="1" x14ac:dyDescent="0.15">
      <c r="A96" s="3">
        <v>95</v>
      </c>
      <c r="B96" s="8" t="str">
        <f>協力難病指定医!C96</f>
        <v>江東区</v>
      </c>
      <c r="C96" s="15" t="str">
        <f>協力難病指定医!J96</f>
        <v>医療法人社団瑛会　東京ネクスト南砂内科・透析クリニック</v>
      </c>
      <c r="D96" s="9" t="str">
        <f>協力難病指定医!K96</f>
        <v>136-0076</v>
      </c>
      <c r="E96" s="9" t="str">
        <f>協力難病指定医!L96</f>
        <v>江東区南砂２－３６－１０　光陽ビル２Ｆ</v>
      </c>
      <c r="F96" s="10" t="str">
        <f>協力難病指定医!M96</f>
        <v>03-5683-2277</v>
      </c>
      <c r="G96" s="15" t="str">
        <f>協力難病指定医!I96</f>
        <v>陣内　彦博</v>
      </c>
      <c r="H96" s="42" t="str">
        <f>協力難病指定医!N96</f>
        <v>内科、腎臓内科、人工透析内科</v>
      </c>
      <c r="I96" s="20">
        <f>協力難病指定医!O96</f>
        <v>47603</v>
      </c>
    </row>
    <row r="97" spans="1:9" ht="30" customHeight="1" x14ac:dyDescent="0.15">
      <c r="A97" s="3">
        <v>96</v>
      </c>
      <c r="B97" s="8" t="str">
        <f>協力難病指定医!C97</f>
        <v>江東区</v>
      </c>
      <c r="C97" s="15" t="str">
        <f>協力難病指定医!J97</f>
        <v>医療法人社団広育会　わかたけクリニック</v>
      </c>
      <c r="D97" s="9" t="str">
        <f>協力難病指定医!K97</f>
        <v>136-0071</v>
      </c>
      <c r="E97" s="9" t="str">
        <f>協力難病指定医!L97</f>
        <v>江東区亀戸９－３４－１－１３６</v>
      </c>
      <c r="F97" s="10" t="str">
        <f>協力難病指定医!M97</f>
        <v>03-5836-7127</v>
      </c>
      <c r="G97" s="15" t="str">
        <f>協力難病指定医!I97</f>
        <v>竹川　広三</v>
      </c>
      <c r="H97" s="42" t="str">
        <f>協力難病指定医!N97</f>
        <v>整形外科、内科、外科</v>
      </c>
      <c r="I97" s="20">
        <f>協力難病指定医!O97</f>
        <v>47391</v>
      </c>
    </row>
    <row r="98" spans="1:9" ht="30" customHeight="1" x14ac:dyDescent="0.15">
      <c r="A98" s="3">
        <v>97</v>
      </c>
      <c r="B98" s="8" t="str">
        <f>協力難病指定医!C98</f>
        <v>江東区</v>
      </c>
      <c r="C98" s="15" t="str">
        <f>協力難病指定医!J98</f>
        <v>医療法人社団修世会　木場病院</v>
      </c>
      <c r="D98" s="9" t="str">
        <f>協力難病指定医!K98</f>
        <v>135-0042</v>
      </c>
      <c r="E98" s="9" t="str">
        <f>協力難病指定医!L98</f>
        <v>江東区木場５－８－７</v>
      </c>
      <c r="F98" s="10" t="str">
        <f>協力難病指定医!M98</f>
        <v>03-3642-0032</v>
      </c>
      <c r="G98" s="15" t="str">
        <f>協力難病指定医!I98</f>
        <v>大井田　基</v>
      </c>
      <c r="H98" s="42" t="str">
        <f>協力難病指定医!N98</f>
        <v>内科</v>
      </c>
      <c r="I98" s="20">
        <f>協力難病指定医!O98</f>
        <v>47542</v>
      </c>
    </row>
    <row r="99" spans="1:9" ht="30" customHeight="1" x14ac:dyDescent="0.15">
      <c r="A99" s="3">
        <v>98</v>
      </c>
      <c r="B99" s="8" t="str">
        <f>協力難病指定医!C99</f>
        <v>江東区</v>
      </c>
      <c r="C99" s="15" t="str">
        <f>協力難病指定医!J99</f>
        <v>医療法人社団青藍会　鈴木リハビリテーション病院</v>
      </c>
      <c r="D99" s="9" t="str">
        <f>協力難病指定医!K99</f>
        <v>135-0051</v>
      </c>
      <c r="E99" s="9" t="str">
        <f>協力難病指定医!L99</f>
        <v>江東区枝川３－８－１３</v>
      </c>
      <c r="F99" s="10" t="str">
        <f>協力難病指定医!M99</f>
        <v>03-5617-5622</v>
      </c>
      <c r="G99" s="15" t="str">
        <f>協力難病指定医!I99</f>
        <v>鈴木　宏一</v>
      </c>
      <c r="H99" s="42" t="str">
        <f>協力難病指定医!N99</f>
        <v>内科、リハビリテーション科</v>
      </c>
      <c r="I99" s="20">
        <f>協力難病指定医!O99</f>
        <v>45900</v>
      </c>
    </row>
    <row r="100" spans="1:9" ht="30" customHeight="1" x14ac:dyDescent="0.15">
      <c r="A100" s="3">
        <v>99</v>
      </c>
      <c r="B100" s="8" t="str">
        <f>協力難病指定医!C100</f>
        <v>江東区</v>
      </c>
      <c r="C100" s="15" t="str">
        <f>協力難病指定医!J100</f>
        <v>医療法人社団青藍会　鈴木病院</v>
      </c>
      <c r="D100" s="9" t="str">
        <f>協力難病指定医!K100</f>
        <v>135-0043</v>
      </c>
      <c r="E100" s="9" t="str">
        <f>協力難病指定医!L100</f>
        <v>江東区塩浜２－７－３</v>
      </c>
      <c r="F100" s="10" t="str">
        <f>協力難病指定医!M100</f>
        <v>03-5617-5617</v>
      </c>
      <c r="G100" s="15" t="str">
        <f>協力難病指定医!I100</f>
        <v>伊地知　正光</v>
      </c>
      <c r="H100" s="42" t="str">
        <f>協力難病指定医!N100</f>
        <v>整形外科</v>
      </c>
      <c r="I100" s="20">
        <f>協力難病指定医!O100</f>
        <v>45900</v>
      </c>
    </row>
    <row r="101" spans="1:9" ht="30" customHeight="1" x14ac:dyDescent="0.15">
      <c r="A101" s="3">
        <v>100</v>
      </c>
      <c r="B101" s="8" t="str">
        <f>協力難病指定医!C101</f>
        <v>江東区</v>
      </c>
      <c r="C101" s="15" t="str">
        <f>協力難病指定医!J101</f>
        <v>医療法人社団青藍会　鈴木病院</v>
      </c>
      <c r="D101" s="9" t="str">
        <f>協力難病指定医!K101</f>
        <v>135-0043</v>
      </c>
      <c r="E101" s="9" t="str">
        <f>協力難病指定医!L101</f>
        <v>江東区塩浜２－７－３</v>
      </c>
      <c r="F101" s="10" t="str">
        <f>協力難病指定医!M101</f>
        <v>03-5617-5617</v>
      </c>
      <c r="G101" s="15" t="str">
        <f>協力難病指定医!I101</f>
        <v>守川　悟</v>
      </c>
      <c r="H101" s="42" t="str">
        <f>協力難病指定医!N101</f>
        <v>内科</v>
      </c>
      <c r="I101" s="20">
        <f>協力難病指定医!O101</f>
        <v>45900</v>
      </c>
    </row>
    <row r="102" spans="1:9" ht="30" customHeight="1" x14ac:dyDescent="0.15">
      <c r="A102" s="3">
        <v>101</v>
      </c>
      <c r="B102" s="8" t="str">
        <f>協力難病指定医!C102</f>
        <v>江東区</v>
      </c>
      <c r="C102" s="15" t="str">
        <f>協力難病指定医!J102</f>
        <v>医療法人社団青藍会　鈴木病院</v>
      </c>
      <c r="D102" s="9" t="str">
        <f>協力難病指定医!K102</f>
        <v>135-0043</v>
      </c>
      <c r="E102" s="9" t="str">
        <f>協力難病指定医!L102</f>
        <v>江東区塩浜２－７－３</v>
      </c>
      <c r="F102" s="10" t="str">
        <f>協力難病指定医!M102</f>
        <v>03-5617-5617</v>
      </c>
      <c r="G102" s="15" t="str">
        <f>協力難病指定医!I102</f>
        <v>鈴木　宏彰</v>
      </c>
      <c r="H102" s="42" t="str">
        <f>協力難病指定医!N102</f>
        <v>外科</v>
      </c>
      <c r="I102" s="20">
        <f>協力難病指定医!O102</f>
        <v>45900</v>
      </c>
    </row>
    <row r="103" spans="1:9" ht="30" customHeight="1" x14ac:dyDescent="0.15">
      <c r="A103" s="3">
        <v>102</v>
      </c>
      <c r="B103" s="8" t="str">
        <f>協力難病指定医!C103</f>
        <v>江東区</v>
      </c>
      <c r="C103" s="15" t="str">
        <f>協力難病指定医!J103</f>
        <v>医療法人社団川善会　六地蔵クリニック</v>
      </c>
      <c r="D103" s="9" t="str">
        <f>協力難病指定医!K103</f>
        <v>136-0076</v>
      </c>
      <c r="E103" s="9" t="str">
        <f>協力難病指定医!L103</f>
        <v>江東区南砂２－２８－７</v>
      </c>
      <c r="F103" s="10" t="str">
        <f>協力難病指定医!M103</f>
        <v>03-5690-7651</v>
      </c>
      <c r="G103" s="15" t="str">
        <f>協力難病指定医!I103</f>
        <v>小倉　弘章</v>
      </c>
      <c r="H103" s="42" t="str">
        <f>協力難病指定医!N103</f>
        <v>脳神経外科</v>
      </c>
      <c r="I103" s="20">
        <f>協力難病指定医!O103</f>
        <v>47452</v>
      </c>
    </row>
    <row r="104" spans="1:9" ht="30" customHeight="1" x14ac:dyDescent="0.15">
      <c r="A104" s="3">
        <v>103</v>
      </c>
      <c r="B104" s="8" t="str">
        <f>協力難病指定医!C104</f>
        <v>江東区</v>
      </c>
      <c r="C104" s="15" t="str">
        <f>協力難病指定医!J104</f>
        <v>医療法人社団天寿会　亀戸中央通りクリニック</v>
      </c>
      <c r="D104" s="9" t="str">
        <f>協力難病指定医!K104</f>
        <v>136-0071</v>
      </c>
      <c r="E104" s="9" t="str">
        <f>協力難病指定医!L104</f>
        <v>江東区亀戸５ー２０ー２３　ホープハセガワ１０１号室</v>
      </c>
      <c r="F104" s="10" t="str">
        <f>協力難病指定医!M104</f>
        <v>03-5628-6531</v>
      </c>
      <c r="G104" s="15" t="str">
        <f>協力難病指定医!I104</f>
        <v>神戸　正樹</v>
      </c>
      <c r="H104" s="42" t="str">
        <f>協力難病指定医!N104</f>
        <v>内科</v>
      </c>
      <c r="I104" s="20">
        <f>協力難病指定医!O104</f>
        <v>47968</v>
      </c>
    </row>
    <row r="105" spans="1:9" ht="30" customHeight="1" x14ac:dyDescent="0.15">
      <c r="A105" s="3">
        <v>104</v>
      </c>
      <c r="B105" s="8" t="str">
        <f>協力難病指定医!C105</f>
        <v>江東区</v>
      </c>
      <c r="C105" s="15" t="str">
        <f>協力難病指定医!J105</f>
        <v>医療法人社団片桐会　たけし在宅クリニック</v>
      </c>
      <c r="D105" s="9" t="str">
        <f>協力難病指定医!K105</f>
        <v>135-0032</v>
      </c>
      <c r="E105" s="9" t="str">
        <f>協力難病指定医!L105</f>
        <v>江東区福住１－１７－８　東亜門前仲町ビル５Ｆ</v>
      </c>
      <c r="F105" s="10" t="str">
        <f>協力難病指定医!M105</f>
        <v>03-5639-9163</v>
      </c>
      <c r="G105" s="15" t="str">
        <f>協力難病指定医!I105</f>
        <v>片桐　崇文</v>
      </c>
      <c r="H105" s="42" t="str">
        <f>協力難病指定医!N105</f>
        <v>整形外科、内科、精神科</v>
      </c>
      <c r="I105" s="20">
        <f>協力難病指定医!O105</f>
        <v>47603</v>
      </c>
    </row>
    <row r="106" spans="1:9" ht="30" customHeight="1" x14ac:dyDescent="0.15">
      <c r="A106" s="3">
        <v>105</v>
      </c>
      <c r="B106" s="8" t="str">
        <f>協力難病指定医!C106</f>
        <v>江東区</v>
      </c>
      <c r="C106" s="15" t="str">
        <f>協力難病指定医!J106</f>
        <v>医療法人社団悠会翔会　くらしケアクリニック城東</v>
      </c>
      <c r="D106" s="9" t="str">
        <f>協力難病指定医!K106</f>
        <v>136-0071</v>
      </c>
      <c r="E106" s="9" t="str">
        <f>協力難病指定医!L106</f>
        <v>江東区亀戸６－２８－２　ドゥーエ亀戸１Ｆ</v>
      </c>
      <c r="F106" s="10" t="str">
        <f>協力難病指定医!M106</f>
        <v>03-6802-9150</v>
      </c>
      <c r="G106" s="15" t="str">
        <f>協力難病指定医!I106</f>
        <v>田中　顕道</v>
      </c>
      <c r="H106" s="42" t="str">
        <f>協力難病指定医!N106</f>
        <v>内科、小児科、緩和ケア内科</v>
      </c>
      <c r="I106" s="20">
        <f>協力難病指定医!O106</f>
        <v>47149</v>
      </c>
    </row>
    <row r="107" spans="1:9" ht="30" customHeight="1" x14ac:dyDescent="0.15">
      <c r="A107" s="3">
        <v>106</v>
      </c>
      <c r="B107" s="8" t="str">
        <f>協力難病指定医!C107</f>
        <v>江東区</v>
      </c>
      <c r="C107" s="15" t="str">
        <f>協力難病指定医!J107</f>
        <v>医療法人社団悠翔会　くらしケアクリニック城東</v>
      </c>
      <c r="D107" s="9" t="str">
        <f>協力難病指定医!K107</f>
        <v>136-0071</v>
      </c>
      <c r="E107" s="9" t="str">
        <f>協力難病指定医!L107</f>
        <v>江東区亀戸６－２８－２　ドゥーエ亀戸１Ｆ</v>
      </c>
      <c r="F107" s="10" t="str">
        <f>協力難病指定医!M107</f>
        <v>03-6802-9150</v>
      </c>
      <c r="G107" s="15" t="str">
        <f>協力難病指定医!I107</f>
        <v>勝俣　元都</v>
      </c>
      <c r="H107" s="42" t="str">
        <f>協力難病指定医!N107</f>
        <v>内科、小児科</v>
      </c>
      <c r="I107" s="20">
        <f>協力難病指定医!O107</f>
        <v>47542</v>
      </c>
    </row>
    <row r="108" spans="1:9" ht="30" customHeight="1" x14ac:dyDescent="0.15">
      <c r="A108" s="3">
        <v>107</v>
      </c>
      <c r="B108" s="8" t="str">
        <f>協力難病指定医!C108</f>
        <v>江東区</v>
      </c>
      <c r="C108" s="15" t="str">
        <f>協力難病指定医!J108</f>
        <v>医療法人社団晄和会　東京東部サンライズクリニック</v>
      </c>
      <c r="D108" s="9" t="str">
        <f>協力難病指定医!K108</f>
        <v>135-0016</v>
      </c>
      <c r="E108" s="9" t="str">
        <f>協力難病指定医!L108</f>
        <v>江東区東陽３－２３－１１　イーストヴィレッヂエンドウ１Ｆ</v>
      </c>
      <c r="F108" s="10" t="str">
        <f>協力難病指定医!M108</f>
        <v>03-5857-6336</v>
      </c>
      <c r="G108" s="15" t="str">
        <f>協力難病指定医!I108</f>
        <v>花上　和生</v>
      </c>
      <c r="H108" s="42" t="str">
        <f>協力難病指定医!N108</f>
        <v>内科</v>
      </c>
      <c r="I108" s="20">
        <f>協力難病指定医!O108</f>
        <v>46873</v>
      </c>
    </row>
    <row r="109" spans="1:9" ht="30" customHeight="1" x14ac:dyDescent="0.15">
      <c r="A109" s="3">
        <v>108</v>
      </c>
      <c r="B109" s="8" t="str">
        <f>協力難病指定医!C109</f>
        <v>江東区</v>
      </c>
      <c r="C109" s="15" t="str">
        <f>協力難病指定医!J109</f>
        <v>岡田皮フ科クリニック</v>
      </c>
      <c r="D109" s="9" t="str">
        <f>協力難病指定医!K109</f>
        <v>136-0072</v>
      </c>
      <c r="E109" s="9" t="str">
        <f>協力難病指定医!L109</f>
        <v>江東区大島２－４１－１６　文洋ビル５Ｆ</v>
      </c>
      <c r="F109" s="10" t="str">
        <f>協力難病指定医!M109</f>
        <v>03-3636-1241</v>
      </c>
      <c r="G109" s="15" t="str">
        <f>協力難病指定医!I109</f>
        <v>岡田　善胤</v>
      </c>
      <c r="H109" s="42" t="str">
        <f>協力難病指定医!N109</f>
        <v>皮膚科</v>
      </c>
      <c r="I109" s="20">
        <f>協力難病指定医!O109</f>
        <v>46965</v>
      </c>
    </row>
    <row r="110" spans="1:9" ht="30" customHeight="1" x14ac:dyDescent="0.15">
      <c r="A110" s="3">
        <v>109</v>
      </c>
      <c r="B110" s="8" t="str">
        <f>協力難病指定医!C110</f>
        <v>江東区</v>
      </c>
      <c r="C110" s="15" t="str">
        <f>協力難病指定医!J110</f>
        <v>社会医療法人社団順江会　江東病院</v>
      </c>
      <c r="D110" s="9" t="str">
        <f>協力難病指定医!K110</f>
        <v>136-0072</v>
      </c>
      <c r="E110" s="9" t="str">
        <f>協力難病指定医!L110</f>
        <v>江東区大島６－８－５</v>
      </c>
      <c r="F110" s="10" t="str">
        <f>協力難病指定医!M110</f>
        <v>03-3685-2166</v>
      </c>
      <c r="G110" s="15" t="str">
        <f>協力難病指定医!I110</f>
        <v>小山　智史</v>
      </c>
      <c r="H110" s="42" t="str">
        <f>協力難病指定医!N110</f>
        <v>皮膚科</v>
      </c>
      <c r="I110" s="20">
        <f>協力難病指定医!O110</f>
        <v>46934</v>
      </c>
    </row>
    <row r="111" spans="1:9" ht="30" customHeight="1" x14ac:dyDescent="0.15">
      <c r="A111" s="3">
        <v>110</v>
      </c>
      <c r="B111" s="8" t="str">
        <f>協力難病指定医!C111</f>
        <v>江東区</v>
      </c>
      <c r="C111" s="15" t="str">
        <f>協力難病指定医!J111</f>
        <v>社会医療法人社団順江会　江東病院附属在宅診療所</v>
      </c>
      <c r="D111" s="9" t="str">
        <f>協力難病指定医!K111</f>
        <v>136-0072</v>
      </c>
      <c r="E111" s="9" t="str">
        <f>協力難病指定医!L111</f>
        <v>江東区大島５－７－５　ヤマキビル大島５Ｆ</v>
      </c>
      <c r="F111" s="10" t="str">
        <f>協力難病指定医!M111</f>
        <v>03-3685-0971</v>
      </c>
      <c r="G111" s="15" t="str">
        <f>協力難病指定医!I111</f>
        <v>高橋　美妃</v>
      </c>
      <c r="H111" s="42" t="str">
        <f>協力難病指定医!N111</f>
        <v>内科</v>
      </c>
      <c r="I111" s="20">
        <f>協力難病指定医!O111</f>
        <v>47238</v>
      </c>
    </row>
    <row r="112" spans="1:9" ht="30" customHeight="1" x14ac:dyDescent="0.15">
      <c r="A112" s="3">
        <v>111</v>
      </c>
      <c r="B112" s="8" t="str">
        <f>協力難病指定医!C112</f>
        <v>江東区</v>
      </c>
      <c r="C112" s="15" t="str">
        <f>協力難病指定医!J112</f>
        <v>社会医療法人社団順江会　江東病院附属在宅診療所</v>
      </c>
      <c r="D112" s="9" t="str">
        <f>協力難病指定医!K112</f>
        <v>136-0072</v>
      </c>
      <c r="E112" s="9" t="str">
        <f>協力難病指定医!L112</f>
        <v>江東区大島５－７－５　ヤマキビル大島５Ｆ</v>
      </c>
      <c r="F112" s="10" t="str">
        <f>協力難病指定医!M112</f>
        <v>03-3685-0971</v>
      </c>
      <c r="G112" s="15" t="str">
        <f>協力難病指定医!I112</f>
        <v>笹山　貴子</v>
      </c>
      <c r="H112" s="42">
        <f>協力難病指定医!N112</f>
        <v>0</v>
      </c>
      <c r="I112" s="20">
        <f>協力難病指定医!O112</f>
        <v>46112</v>
      </c>
    </row>
    <row r="113" spans="1:9" ht="30" customHeight="1" x14ac:dyDescent="0.15">
      <c r="A113" s="3">
        <v>112</v>
      </c>
      <c r="B113" s="8" t="str">
        <f>協力難病指定医!C113</f>
        <v>江東区</v>
      </c>
      <c r="C113" s="15" t="str">
        <f>協力難病指定医!J113</f>
        <v>社会医療法人社団順江会　江東病院附属在宅診療所</v>
      </c>
      <c r="D113" s="9" t="str">
        <f>協力難病指定医!K113</f>
        <v>136-0072</v>
      </c>
      <c r="E113" s="9" t="str">
        <f>協力難病指定医!L113</f>
        <v>江東区大島５－７－５　ヤマキビル大島５Ｆ</v>
      </c>
      <c r="F113" s="10" t="str">
        <f>協力難病指定医!M113</f>
        <v>03-3685-0971</v>
      </c>
      <c r="G113" s="15" t="str">
        <f>協力難病指定医!I113</f>
        <v>髙橋　武彦</v>
      </c>
      <c r="H113" s="42" t="str">
        <f>協力難病指定医!N113</f>
        <v>内科</v>
      </c>
      <c r="I113" s="20">
        <f>協力難病指定医!O113</f>
        <v>46507</v>
      </c>
    </row>
    <row r="114" spans="1:9" ht="30" customHeight="1" x14ac:dyDescent="0.15">
      <c r="A114" s="3">
        <v>113</v>
      </c>
      <c r="B114" s="8" t="str">
        <f>協力難病指定医!C114</f>
        <v>江東区</v>
      </c>
      <c r="C114" s="15" t="str">
        <f>協力難病指定医!J114</f>
        <v>社会福祉法人あそか会　あそか病院</v>
      </c>
      <c r="D114" s="9" t="str">
        <f>協力難病指定医!K114</f>
        <v>135-0002</v>
      </c>
      <c r="E114" s="9" t="str">
        <f>協力難病指定医!L114</f>
        <v>江東区住吉１－１８－１</v>
      </c>
      <c r="F114" s="10" t="str">
        <f>協力難病指定医!M114</f>
        <v>03-3632-0290</v>
      </c>
      <c r="G114" s="15" t="str">
        <f>協力難病指定医!I114</f>
        <v>安田　典子</v>
      </c>
      <c r="H114" s="42" t="str">
        <f>協力難病指定医!N114</f>
        <v>眼科</v>
      </c>
      <c r="I114" s="20">
        <f>協力難病指定医!O114</f>
        <v>45961</v>
      </c>
    </row>
    <row r="115" spans="1:9" ht="30" customHeight="1" x14ac:dyDescent="0.15">
      <c r="A115" s="3">
        <v>114</v>
      </c>
      <c r="B115" s="8" t="str">
        <f>協力難病指定医!C115</f>
        <v>江東区</v>
      </c>
      <c r="C115" s="15" t="str">
        <f>協力難病指定医!J115</f>
        <v>社会福祉法人暁会　あかね記念クリニック</v>
      </c>
      <c r="D115" s="9" t="str">
        <f>協力難病指定医!K115</f>
        <v>136-0072</v>
      </c>
      <c r="E115" s="9" t="str">
        <f>協力難病指定医!L115</f>
        <v>江東区大島７－３８－１５</v>
      </c>
      <c r="F115" s="10" t="str">
        <f>協力難病指定医!M115</f>
        <v>03-5875-3208</v>
      </c>
      <c r="G115" s="15" t="str">
        <f>協力難病指定医!I115</f>
        <v>諸冨　夏子</v>
      </c>
      <c r="H115" s="42" t="str">
        <f>協力難病指定医!N115</f>
        <v>内科、リハビリテーション科</v>
      </c>
      <c r="I115" s="20">
        <f>協力難病指定医!O115</f>
        <v>47695</v>
      </c>
    </row>
    <row r="116" spans="1:9" ht="30" customHeight="1" x14ac:dyDescent="0.15">
      <c r="A116" s="3">
        <v>115</v>
      </c>
      <c r="B116" s="8" t="str">
        <f>協力難病指定医!C116</f>
        <v>江東区</v>
      </c>
      <c r="C116" s="15" t="str">
        <f>協力難病指定医!J116</f>
        <v>野木村医院</v>
      </c>
      <c r="D116" s="9" t="str">
        <f>協力難病指定医!K116</f>
        <v>135-0004</v>
      </c>
      <c r="E116" s="9" t="str">
        <f>協力難病指定医!L116</f>
        <v>江東区森下４－９－１２</v>
      </c>
      <c r="F116" s="10" t="str">
        <f>協力難病指定医!M116</f>
        <v>03-3634-6626</v>
      </c>
      <c r="G116" s="15" t="str">
        <f>協力難病指定医!I116</f>
        <v>野木村　一郎</v>
      </c>
      <c r="H116" s="42" t="str">
        <f>協力難病指定医!N116</f>
        <v>内科、小児科</v>
      </c>
      <c r="I116" s="20">
        <f>協力難病指定医!O116</f>
        <v>46996</v>
      </c>
    </row>
    <row r="117" spans="1:9" ht="30" customHeight="1" x14ac:dyDescent="0.15">
      <c r="A117" s="3">
        <v>116</v>
      </c>
      <c r="B117" s="8" t="str">
        <f>協力難病指定医!C117</f>
        <v>江東区</v>
      </c>
      <c r="C117" s="15" t="str">
        <f>協力難病指定医!J117</f>
        <v>柳沢ファミリークリニック</v>
      </c>
      <c r="D117" s="9" t="str">
        <f>協力難病指定医!K117</f>
        <v>136-0073</v>
      </c>
      <c r="E117" s="9" t="str">
        <f>協力難病指定医!L117</f>
        <v>江東区北砂５－１４－３　Ｓ－ＡＮＮＥＸ１０１</v>
      </c>
      <c r="F117" s="10" t="str">
        <f>協力難病指定医!M117</f>
        <v>03-6458-7818</v>
      </c>
      <c r="G117" s="15" t="str">
        <f>協力難病指定医!I117</f>
        <v>栁澤　明子</v>
      </c>
      <c r="H117" s="42" t="str">
        <f>協力難病指定医!N117</f>
        <v>内科、小児科、皮膚科</v>
      </c>
      <c r="I117" s="20">
        <f>協力難病指定医!O117</f>
        <v>47573</v>
      </c>
    </row>
    <row r="118" spans="1:9" ht="30" customHeight="1" x14ac:dyDescent="0.15">
      <c r="A118" s="3">
        <v>117</v>
      </c>
      <c r="B118" s="8" t="str">
        <f>協力難病指定医!C118</f>
        <v>品川区</v>
      </c>
      <c r="C118" s="15" t="str">
        <f>協力難病指定医!J118</f>
        <v>まるごと在宅ケアクリニック</v>
      </c>
      <c r="D118" s="9" t="str">
        <f>協力難病指定医!K118</f>
        <v>142-0041</v>
      </c>
      <c r="E118" s="9" t="str">
        <f>協力難病指定医!L118</f>
        <v>品川区戸越５－４－３　５階</v>
      </c>
      <c r="F118" s="10" t="str">
        <f>協力難病指定医!M118</f>
        <v>03-6426-8341</v>
      </c>
      <c r="G118" s="15" t="str">
        <f>協力難病指定医!I118</f>
        <v>田中　志昴</v>
      </c>
      <c r="H118" s="42" t="str">
        <f>協力難病指定医!N118</f>
        <v>内科</v>
      </c>
      <c r="I118" s="20">
        <f>協力難病指定医!O118</f>
        <v>47573</v>
      </c>
    </row>
    <row r="119" spans="1:9" ht="30" customHeight="1" x14ac:dyDescent="0.15">
      <c r="A119" s="3">
        <v>118</v>
      </c>
      <c r="B119" s="8" t="str">
        <f>協力難病指定医!C119</f>
        <v>品川区</v>
      </c>
      <c r="C119" s="15" t="str">
        <f>協力難病指定医!J119</f>
        <v>みなとクリニック品川</v>
      </c>
      <c r="D119" s="9" t="str">
        <f>協力難病指定医!K119</f>
        <v>141-0032</v>
      </c>
      <c r="E119" s="9" t="str">
        <f>協力難病指定医!L119</f>
        <v>品川区大崎３－５－３－１Ｆ</v>
      </c>
      <c r="F119" s="10" t="str">
        <f>協力難病指定医!M119</f>
        <v>03-6670-2319</v>
      </c>
      <c r="G119" s="15" t="str">
        <f>協力難病指定医!I119</f>
        <v>市野　武司</v>
      </c>
      <c r="H119" s="42" t="str">
        <f>協力難病指定医!N119</f>
        <v>内科</v>
      </c>
      <c r="I119" s="20">
        <f>協力難病指定医!O119</f>
        <v>46873</v>
      </c>
    </row>
    <row r="120" spans="1:9" ht="30" customHeight="1" x14ac:dyDescent="0.15">
      <c r="A120" s="3">
        <v>119</v>
      </c>
      <c r="B120" s="8" t="str">
        <f>協力難病指定医!C120</f>
        <v>品川区</v>
      </c>
      <c r="C120" s="15" t="str">
        <f>協力難病指定医!J120</f>
        <v>みなとクリニック品川</v>
      </c>
      <c r="D120" s="9" t="str">
        <f>協力難病指定医!K120</f>
        <v>141-0032</v>
      </c>
      <c r="E120" s="9" t="str">
        <f>協力難病指定医!L120</f>
        <v>品川区大崎３－５－３－１Ｆ</v>
      </c>
      <c r="F120" s="10" t="str">
        <f>協力難病指定医!M120</f>
        <v>03-6670-2319</v>
      </c>
      <c r="G120" s="15" t="str">
        <f>協力難病指定医!I120</f>
        <v>菅田　彰</v>
      </c>
      <c r="H120" s="42" t="str">
        <f>協力難病指定医!N120</f>
        <v>内科</v>
      </c>
      <c r="I120" s="20">
        <f>協力難病指定医!O120</f>
        <v>46568</v>
      </c>
    </row>
    <row r="121" spans="1:9" ht="30" customHeight="1" x14ac:dyDescent="0.15">
      <c r="A121" s="3">
        <v>120</v>
      </c>
      <c r="B121" s="8" t="str">
        <f>協力難病指定医!C121</f>
        <v>品川区</v>
      </c>
      <c r="C121" s="15" t="str">
        <f>協力難病指定医!J121</f>
        <v>もちづき内科クリニック</v>
      </c>
      <c r="D121" s="9" t="str">
        <f>協力難病指定医!K121</f>
        <v>142-0041</v>
      </c>
      <c r="E121" s="9" t="str">
        <f>協力難病指定医!L121</f>
        <v>品川区戸越４－９－１２　アビタシオン戸越１Ｆ</v>
      </c>
      <c r="F121" s="10" t="str">
        <f>協力難病指定医!M121</f>
        <v>03-6426-2711</v>
      </c>
      <c r="G121" s="15" t="str">
        <f>協力難病指定医!I121</f>
        <v>望月　香織</v>
      </c>
      <c r="H121" s="42" t="str">
        <f>協力難病指定医!N121</f>
        <v>消化器内科</v>
      </c>
      <c r="I121" s="20">
        <f>協力難病指定医!O121</f>
        <v>46568</v>
      </c>
    </row>
    <row r="122" spans="1:9" ht="30" customHeight="1" x14ac:dyDescent="0.15">
      <c r="A122" s="3">
        <v>121</v>
      </c>
      <c r="B122" s="8" t="str">
        <f>協力難病指定医!C122</f>
        <v>品川区</v>
      </c>
      <c r="C122" s="15" t="str">
        <f>協力難病指定医!J122</f>
        <v>やまざきクリニック</v>
      </c>
      <c r="D122" s="9" t="str">
        <f>協力難病指定医!K122</f>
        <v>141-0031</v>
      </c>
      <c r="E122" s="9" t="str">
        <f>協力難病指定医!L122</f>
        <v>品川区西五反田３－６－６　ケアホーム西五反田１Ｆ</v>
      </c>
      <c r="F122" s="10" t="str">
        <f>協力難病指定医!M122</f>
        <v>03-5435-1071</v>
      </c>
      <c r="G122" s="15" t="str">
        <f>協力難病指定医!I122</f>
        <v>山崎　猛</v>
      </c>
      <c r="H122" s="42" t="str">
        <f>協力難病指定医!N122</f>
        <v>内科、胃腸科、外科</v>
      </c>
      <c r="I122" s="20">
        <f>協力難病指定医!O122</f>
        <v>47726</v>
      </c>
    </row>
    <row r="123" spans="1:9" ht="30" customHeight="1" x14ac:dyDescent="0.15">
      <c r="A123" s="3">
        <v>122</v>
      </c>
      <c r="B123" s="8" t="str">
        <f>協力難病指定医!C123</f>
        <v>品川区</v>
      </c>
      <c r="C123" s="15" t="str">
        <f>協力難病指定医!J123</f>
        <v>医療法人財団佐花会　大井中央病院</v>
      </c>
      <c r="D123" s="9" t="str">
        <f>協力難病指定医!K123</f>
        <v>140-0014</v>
      </c>
      <c r="E123" s="9" t="str">
        <f>協力難病指定医!L123</f>
        <v>品川区大井４－１１－２７</v>
      </c>
      <c r="F123" s="10" t="str">
        <f>協力難病指定医!M123</f>
        <v>03-3777-0777</v>
      </c>
      <c r="G123" s="15" t="str">
        <f>協力難病指定医!I123</f>
        <v>吉川　英富</v>
      </c>
      <c r="H123" s="42" t="str">
        <f>協力難病指定医!N123</f>
        <v>内科、呼吸器内科</v>
      </c>
      <c r="I123" s="20">
        <f>協力難病指定医!O123</f>
        <v>45900</v>
      </c>
    </row>
    <row r="124" spans="1:9" ht="30" customHeight="1" x14ac:dyDescent="0.15">
      <c r="A124" s="3">
        <v>123</v>
      </c>
      <c r="B124" s="8" t="str">
        <f>協力難病指定医!C124</f>
        <v>品川区</v>
      </c>
      <c r="C124" s="15" t="str">
        <f>協力難病指定医!J124</f>
        <v>医療法人財団佐花会　大井中央病院</v>
      </c>
      <c r="D124" s="9" t="str">
        <f>協力難病指定医!K124</f>
        <v>140-0014</v>
      </c>
      <c r="E124" s="9" t="str">
        <f>協力難病指定医!L124</f>
        <v>品川区大井４－１１－２７</v>
      </c>
      <c r="F124" s="10" t="str">
        <f>協力難病指定医!M124</f>
        <v>03-3777-0777</v>
      </c>
      <c r="G124" s="15" t="str">
        <f>協力難病指定医!I124</f>
        <v>前田　和洋</v>
      </c>
      <c r="H124" s="42" t="str">
        <f>協力難病指定医!N124</f>
        <v>整形外科、外科</v>
      </c>
      <c r="I124" s="20">
        <f>協力難病指定医!O124</f>
        <v>45900</v>
      </c>
    </row>
    <row r="125" spans="1:9" ht="30" customHeight="1" x14ac:dyDescent="0.15">
      <c r="A125" s="3">
        <v>124</v>
      </c>
      <c r="B125" s="8" t="str">
        <f>協力難病指定医!C125</f>
        <v>品川区</v>
      </c>
      <c r="C125" s="15" t="str">
        <f>協力難病指定医!J125</f>
        <v>医療法人財団佐花会　大井中央病院</v>
      </c>
      <c r="D125" s="9" t="str">
        <f>協力難病指定医!K125</f>
        <v>140-0014</v>
      </c>
      <c r="E125" s="9" t="str">
        <f>協力難病指定医!L125</f>
        <v>品川区大井４－１１－２７</v>
      </c>
      <c r="F125" s="10" t="str">
        <f>協力難病指定医!M125</f>
        <v>03-3777-0777</v>
      </c>
      <c r="G125" s="15" t="str">
        <f>協力難病指定医!I125</f>
        <v>萩澤　良美</v>
      </c>
      <c r="H125" s="42" t="str">
        <f>協力難病指定医!N125</f>
        <v>内科、消化器内科</v>
      </c>
      <c r="I125" s="20">
        <f>協力難病指定医!O125</f>
        <v>45900</v>
      </c>
    </row>
    <row r="126" spans="1:9" ht="30" customHeight="1" x14ac:dyDescent="0.15">
      <c r="A126" s="3">
        <v>125</v>
      </c>
      <c r="B126" s="8" t="str">
        <f>協力難病指定医!C126</f>
        <v>品川区</v>
      </c>
      <c r="C126" s="15" t="str">
        <f>協力難病指定医!J126</f>
        <v>医療法人財団佐花会　大井中央病院</v>
      </c>
      <c r="D126" s="9" t="str">
        <f>協力難病指定医!K126</f>
        <v>140-0014</v>
      </c>
      <c r="E126" s="9" t="str">
        <f>協力難病指定医!L126</f>
        <v>品川区大井４－１１－２７</v>
      </c>
      <c r="F126" s="10" t="str">
        <f>協力難病指定医!M126</f>
        <v>03-3777-0777</v>
      </c>
      <c r="G126" s="15" t="str">
        <f>協力難病指定医!I126</f>
        <v>北條　貴子</v>
      </c>
      <c r="H126" s="42" t="str">
        <f>協力難病指定医!N126</f>
        <v>内科、呼吸器内科</v>
      </c>
      <c r="I126" s="20">
        <f>協力難病指定医!O126</f>
        <v>45900</v>
      </c>
    </row>
    <row r="127" spans="1:9" ht="30" customHeight="1" x14ac:dyDescent="0.15">
      <c r="A127" s="3">
        <v>126</v>
      </c>
      <c r="B127" s="8" t="str">
        <f>協力難病指定医!C127</f>
        <v>品川区</v>
      </c>
      <c r="C127" s="15" t="str">
        <f>協力難病指定医!J127</f>
        <v>医療法人社団　東品川クリニック</v>
      </c>
      <c r="D127" s="9" t="str">
        <f>協力難病指定医!K127</f>
        <v>140-0002</v>
      </c>
      <c r="E127" s="9" t="str">
        <f>協力難病指定医!L127</f>
        <v>品川区東品川３－１８－３　神興ビル３Ｆ</v>
      </c>
      <c r="F127" s="10" t="str">
        <f>協力難病指定医!M127</f>
        <v>03-3472-6684</v>
      </c>
      <c r="G127" s="15" t="str">
        <f>協力難病指定医!I127</f>
        <v>平塚　正武</v>
      </c>
      <c r="H127" s="42"/>
      <c r="I127" s="20">
        <f>協力難病指定医!O127</f>
        <v>47573</v>
      </c>
    </row>
    <row r="128" spans="1:9" ht="30" customHeight="1" x14ac:dyDescent="0.15">
      <c r="A128" s="3">
        <v>127</v>
      </c>
      <c r="B128" s="8" t="str">
        <f>協力難病指定医!C128</f>
        <v>品川区</v>
      </c>
      <c r="C128" s="15" t="str">
        <f>協力難病指定医!J128</f>
        <v>医療法人社団ＳＰＣ会　塩谷ペインクリニック</v>
      </c>
      <c r="D128" s="9" t="str">
        <f>協力難病指定医!K128</f>
        <v>141-0021</v>
      </c>
      <c r="E128" s="9" t="str">
        <f>協力難病指定医!L128</f>
        <v>品川区上大崎２－１７－２　ＪＲ目黒グリーンビル２Ｆ</v>
      </c>
      <c r="F128" s="10" t="str">
        <f>協力難病指定医!M128</f>
        <v>03-6431-8012</v>
      </c>
      <c r="G128" s="15" t="str">
        <f>協力難病指定医!I128</f>
        <v>大塚　康久</v>
      </c>
      <c r="H128" s="42" t="str">
        <f>協力難病指定医!N128</f>
        <v>麻酔科</v>
      </c>
      <c r="I128" s="20">
        <f>協力難病指定医!O128</f>
        <v>46446</v>
      </c>
    </row>
    <row r="129" spans="1:9" ht="30" customHeight="1" x14ac:dyDescent="0.15">
      <c r="A129" s="3">
        <v>128</v>
      </c>
      <c r="B129" s="8" t="str">
        <f>協力難病指定医!C129</f>
        <v>品川区</v>
      </c>
      <c r="C129" s="15" t="str">
        <f>協力難病指定医!J129</f>
        <v>医療法人社団けいわ会　和智クリニック</v>
      </c>
      <c r="D129" s="9" t="str">
        <f>協力難病指定医!K129</f>
        <v>140-0002</v>
      </c>
      <c r="E129" s="9" t="str">
        <f>協力難病指定医!L129</f>
        <v>品川区東品川２－２－２５－１８０３</v>
      </c>
      <c r="F129" s="10" t="str">
        <f>協力難病指定医!M129</f>
        <v>03-5479-6232</v>
      </c>
      <c r="G129" s="15" t="str">
        <f>協力難病指定医!I129</f>
        <v>和智　惠子</v>
      </c>
      <c r="H129" s="42" t="str">
        <f>協力難病指定医!N129</f>
        <v>内科、呼吸器内科</v>
      </c>
      <c r="I129" s="20">
        <f>協力難病指定医!O129</f>
        <v>46203</v>
      </c>
    </row>
    <row r="130" spans="1:9" ht="30" customHeight="1" x14ac:dyDescent="0.15">
      <c r="A130" s="3">
        <v>129</v>
      </c>
      <c r="B130" s="8" t="str">
        <f>協力難病指定医!C130</f>
        <v>品川区</v>
      </c>
      <c r="C130" s="15" t="str">
        <f>協力難病指定医!J130</f>
        <v>医療法人社団ホームアレー　ホームアレークリニック不動前</v>
      </c>
      <c r="D130" s="9" t="str">
        <f>協力難病指定医!K130</f>
        <v>141-0031</v>
      </c>
      <c r="E130" s="9" t="str">
        <f>協力難病指定医!L130</f>
        <v>品川区西五反田３－１５－８　Ｂｉｚ－Ｆｉｅｌｄ目黒９Ｆ</v>
      </c>
      <c r="F130" s="10" t="str">
        <f>協力難病指定医!M130</f>
        <v>03-6420-0453</v>
      </c>
      <c r="G130" s="15" t="str">
        <f>協力難病指定医!I130</f>
        <v>竹井　清純</v>
      </c>
      <c r="H130" s="42" t="str">
        <f>協力難病指定医!N130</f>
        <v>内科、緩和ケア内科、外科</v>
      </c>
      <c r="I130" s="20">
        <f>協力難病指定医!O130</f>
        <v>47361</v>
      </c>
    </row>
    <row r="131" spans="1:9" ht="30" customHeight="1" x14ac:dyDescent="0.15">
      <c r="A131" s="3">
        <v>130</v>
      </c>
      <c r="B131" s="8" t="str">
        <f>協力難病指定医!C131</f>
        <v>品川区</v>
      </c>
      <c r="C131" s="15" t="str">
        <f>協力難病指定医!J131</f>
        <v>医療法人社団交鐘会　あおぞら在宅診療所城南</v>
      </c>
      <c r="D131" s="9" t="str">
        <f>協力難病指定医!K131</f>
        <v>142-0062</v>
      </c>
      <c r="E131" s="9" t="str">
        <f>協力難病指定医!L131</f>
        <v>品川区小山６－１－６　チャオ２０１</v>
      </c>
      <c r="F131" s="10" t="str">
        <f>協力難病指定医!M131</f>
        <v>03-6303-0152</v>
      </c>
      <c r="G131" s="15" t="str">
        <f>協力難病指定医!I131</f>
        <v>吉井　肇</v>
      </c>
      <c r="H131" s="42" t="str">
        <f>協力難病指定医!N131</f>
        <v>内科</v>
      </c>
      <c r="I131" s="20">
        <f>協力難病指定医!O131</f>
        <v>46843</v>
      </c>
    </row>
    <row r="132" spans="1:9" ht="30" customHeight="1" x14ac:dyDescent="0.15">
      <c r="A132" s="3">
        <v>131</v>
      </c>
      <c r="B132" s="8" t="str">
        <f>協力難病指定医!C132</f>
        <v>品川区</v>
      </c>
      <c r="C132" s="15" t="str">
        <f>協力難病指定医!J132</f>
        <v>医療法人社団交鐘会　あおぞら在宅診療所城南</v>
      </c>
      <c r="D132" s="9" t="str">
        <f>協力難病指定医!K132</f>
        <v>142-0062</v>
      </c>
      <c r="E132" s="9" t="str">
        <f>協力難病指定医!L132</f>
        <v>品川区小山６－１－６　Ｃｉａｏ２０１</v>
      </c>
      <c r="F132" s="10" t="str">
        <f>協力難病指定医!M132</f>
        <v>03-6303-0152</v>
      </c>
      <c r="G132" s="15" t="str">
        <f>協力難病指定医!I132</f>
        <v>栗原　理</v>
      </c>
      <c r="H132" s="42" t="str">
        <f>協力難病指定医!N132</f>
        <v>内科</v>
      </c>
      <c r="I132" s="20">
        <f>協力難病指定医!O132</f>
        <v>47542</v>
      </c>
    </row>
    <row r="133" spans="1:9" ht="30" customHeight="1" x14ac:dyDescent="0.15">
      <c r="A133" s="3">
        <v>132</v>
      </c>
      <c r="B133" s="8" t="str">
        <f>協力難病指定医!C133</f>
        <v>品川区</v>
      </c>
      <c r="C133" s="15" t="str">
        <f>協力難病指定医!J133</f>
        <v>医療法人社団交鐘会　あおぞら在宅診療所城南</v>
      </c>
      <c r="D133" s="9" t="str">
        <f>協力難病指定医!K133</f>
        <v>142-0062</v>
      </c>
      <c r="E133" s="9" t="str">
        <f>協力難病指定医!L133</f>
        <v>品川区小山６－１－６　チャオ２０１</v>
      </c>
      <c r="F133" s="10" t="str">
        <f>協力難病指定医!M133</f>
        <v>03-6303-0152</v>
      </c>
      <c r="G133" s="15" t="str">
        <f>協力難病指定医!I133</f>
        <v>市川　麻樹子</v>
      </c>
      <c r="H133" s="42" t="str">
        <f>協力難病指定医!N133</f>
        <v>内科</v>
      </c>
      <c r="I133" s="20">
        <f>協力難病指定医!O133</f>
        <v>46873</v>
      </c>
    </row>
    <row r="134" spans="1:9" ht="30" customHeight="1" x14ac:dyDescent="0.15">
      <c r="A134" s="3">
        <v>133</v>
      </c>
      <c r="B134" s="8" t="str">
        <f>協力難病指定医!C134</f>
        <v>品川区</v>
      </c>
      <c r="C134" s="15" t="str">
        <f>協力難病指定医!J134</f>
        <v>医療法人社団七福会　ホリィマームクリニック旗の台</v>
      </c>
      <c r="D134" s="9" t="str">
        <f>協力難病指定医!K134</f>
        <v>142-0064</v>
      </c>
      <c r="E134" s="9" t="str">
        <f>協力難病指定医!L134</f>
        <v>品川区旗の台２－１－２２　もとまる２号館３Ｆ</v>
      </c>
      <c r="F134" s="10" t="str">
        <f>協力難病指定医!M134</f>
        <v>03-5749-5881</v>
      </c>
      <c r="G134" s="15" t="str">
        <f>協力難病指定医!I134</f>
        <v>飯田　善樹</v>
      </c>
      <c r="H134" s="42" t="str">
        <f>協力難病指定医!N134</f>
        <v>内科</v>
      </c>
      <c r="I134" s="20">
        <f>協力難病指定医!O134</f>
        <v>46599</v>
      </c>
    </row>
    <row r="135" spans="1:9" ht="30" customHeight="1" x14ac:dyDescent="0.15">
      <c r="A135" s="3">
        <v>134</v>
      </c>
      <c r="B135" s="8" t="str">
        <f>協力難病指定医!C135</f>
        <v>品川区</v>
      </c>
      <c r="C135" s="15" t="str">
        <f>協力難病指定医!J135</f>
        <v>医療法人社団城南はじめ会　ひろクリニック大森</v>
      </c>
      <c r="D135" s="9" t="str">
        <f>協力難病指定医!K135</f>
        <v>140-0013</v>
      </c>
      <c r="E135" s="9" t="str">
        <f>協力難病指定医!L135</f>
        <v>品川区南大井６－１９－７　ＨＡＲＵビル４Ｆ</v>
      </c>
      <c r="F135" s="10" t="str">
        <f>協力難病指定医!M135</f>
        <v>03-5753-5695</v>
      </c>
      <c r="G135" s="15" t="str">
        <f>協力難病指定医!I135</f>
        <v>新井　浩士</v>
      </c>
      <c r="H135" s="42" t="str">
        <f>協力難病指定医!N135</f>
        <v>内科、外科</v>
      </c>
      <c r="I135" s="20">
        <f>協力難病指定医!O135</f>
        <v>47542</v>
      </c>
    </row>
    <row r="136" spans="1:9" ht="30" customHeight="1" x14ac:dyDescent="0.15">
      <c r="A136" s="3">
        <v>135</v>
      </c>
      <c r="B136" s="8" t="str">
        <f>協力難病指定医!C136</f>
        <v>品川区</v>
      </c>
      <c r="C136" s="15" t="str">
        <f>協力難病指定医!J136</f>
        <v>医療法人社団藤秀会　ＴｈｉｎｋＰａｒｋハートクリニック</v>
      </c>
      <c r="D136" s="9" t="str">
        <f>協力難病指定医!K136</f>
        <v>141-6003</v>
      </c>
      <c r="E136" s="9" t="str">
        <f>協力難病指定医!L136</f>
        <v>品川区大崎２－１－１　ＴｈｉｎｋＰａｒｋ　Ｔｏｗｅｒ　３Ｆ</v>
      </c>
      <c r="F136" s="10" t="str">
        <f>協力難病指定医!M136</f>
        <v>03-5745-0737</v>
      </c>
      <c r="G136" s="15" t="str">
        <f>協力難病指定医!I136</f>
        <v>藤邑　尚史</v>
      </c>
      <c r="H136" s="42" t="str">
        <f>協力難病指定医!N136</f>
        <v>内科、外科、心臓血管外科</v>
      </c>
      <c r="I136" s="20">
        <f>協力難病指定医!O136</f>
        <v>45991</v>
      </c>
    </row>
    <row r="137" spans="1:9" ht="30" customHeight="1" x14ac:dyDescent="0.15">
      <c r="A137" s="3">
        <v>136</v>
      </c>
      <c r="B137" s="8" t="str">
        <f>協力難病指定医!C137</f>
        <v>品川区</v>
      </c>
      <c r="C137" s="15" t="str">
        <f>協力難病指定医!J137</f>
        <v>旗の台内科・救急クリニック</v>
      </c>
      <c r="D137" s="9" t="str">
        <f>協力難病指定医!K137</f>
        <v>142-0064</v>
      </c>
      <c r="E137" s="9" t="str">
        <f>協力難病指定医!L137</f>
        <v>品川区旗の台２－１－２９</v>
      </c>
      <c r="F137" s="10" t="str">
        <f>協力難病指定医!M137</f>
        <v>03-6426-1889</v>
      </c>
      <c r="G137" s="15" t="str">
        <f>協力難病指定医!I137</f>
        <v>福田　賢一郎</v>
      </c>
      <c r="H137" s="42" t="str">
        <f>協力難病指定医!N137</f>
        <v>救急科、内科</v>
      </c>
      <c r="I137" s="20">
        <f>協力難病指定医!O137</f>
        <v>46812</v>
      </c>
    </row>
    <row r="138" spans="1:9" ht="30" customHeight="1" x14ac:dyDescent="0.15">
      <c r="A138" s="3">
        <v>137</v>
      </c>
      <c r="B138" s="8" t="str">
        <f>協力難病指定医!C138</f>
        <v>品川区</v>
      </c>
      <c r="C138" s="15" t="str">
        <f>協力難病指定医!J138</f>
        <v>社会医療法人財団城南福祉医療協会　三ッ木診療所</v>
      </c>
      <c r="D138" s="9" t="str">
        <f>協力難病指定医!K138</f>
        <v>141-0033</v>
      </c>
      <c r="E138" s="9" t="str">
        <f>協力難病指定医!L138</f>
        <v>品川区西品川２－１３－２０</v>
      </c>
      <c r="F138" s="10" t="str">
        <f>協力難病指定医!M138</f>
        <v>03-3779-0031</v>
      </c>
      <c r="G138" s="15" t="str">
        <f>協力難病指定医!I138</f>
        <v>髙橋　晃</v>
      </c>
      <c r="H138" s="42" t="str">
        <f>協力難病指定医!N138</f>
        <v>内科</v>
      </c>
      <c r="I138" s="20">
        <f>協力難病指定医!O138</f>
        <v>47514</v>
      </c>
    </row>
    <row r="139" spans="1:9" ht="30" customHeight="1" x14ac:dyDescent="0.15">
      <c r="A139" s="3">
        <v>138</v>
      </c>
      <c r="B139" s="8" t="str">
        <f>協力難病指定医!C139</f>
        <v>品川区</v>
      </c>
      <c r="C139" s="15" t="str">
        <f>協力難病指定医!J139</f>
        <v>小山中央診療所</v>
      </c>
      <c r="D139" s="9" t="str">
        <f>協力難病指定医!K139</f>
        <v>142-0062</v>
      </c>
      <c r="E139" s="9" t="str">
        <f>協力難病指定医!L139</f>
        <v>品川区小山３－１５－１　パークシティ武蔵小山ザモール２Ｆ２Ｌ</v>
      </c>
      <c r="F139" s="10" t="str">
        <f>協力難病指定医!M139</f>
        <v>03-6426-1173</v>
      </c>
      <c r="G139" s="15" t="str">
        <f>協力難病指定医!I139</f>
        <v>笹川　綾子</v>
      </c>
      <c r="H139" s="42" t="str">
        <f>協力難病指定医!N139</f>
        <v>消化器内科、内科</v>
      </c>
      <c r="I139" s="20">
        <f>協力難病指定医!O139</f>
        <v>47542</v>
      </c>
    </row>
    <row r="140" spans="1:9" ht="30" customHeight="1" x14ac:dyDescent="0.15">
      <c r="A140" s="3">
        <v>139</v>
      </c>
      <c r="B140" s="8" t="str">
        <f>協力難病指定医!C140</f>
        <v>品川区</v>
      </c>
      <c r="C140" s="15" t="str">
        <f>協力難病指定医!J140</f>
        <v>新馬場眼科</v>
      </c>
      <c r="D140" s="9" t="str">
        <f>協力難病指定医!K140</f>
        <v>140-0001</v>
      </c>
      <c r="E140" s="9" t="str">
        <f>協力難病指定医!L140</f>
        <v>品川区北品川２－２３－２　ＲＥＳＩＤＥＮＣＥ　ＳＨＩＮＡＧＡＷＡ　２Ｆ</v>
      </c>
      <c r="F140" s="10" t="str">
        <f>協力難病指定医!M140</f>
        <v>03-5783-7117</v>
      </c>
      <c r="G140" s="15" t="str">
        <f>協力難病指定医!I140</f>
        <v>芳賀　剛</v>
      </c>
      <c r="H140" s="42" t="str">
        <f>協力難病指定医!N140</f>
        <v>眼科</v>
      </c>
      <c r="I140" s="20">
        <f>協力難病指定医!O140</f>
        <v>46965</v>
      </c>
    </row>
    <row r="141" spans="1:9" ht="30" customHeight="1" x14ac:dyDescent="0.15">
      <c r="A141" s="3">
        <v>140</v>
      </c>
      <c r="B141" s="8" t="str">
        <f>協力難病指定医!C141</f>
        <v>品川区</v>
      </c>
      <c r="C141" s="15" t="str">
        <f>協力難病指定医!J141</f>
        <v>西川医院</v>
      </c>
      <c r="D141" s="9" t="str">
        <f>協力難病指定医!K141</f>
        <v>142-0064</v>
      </c>
      <c r="E141" s="9" t="str">
        <f>協力難病指定医!L141</f>
        <v>品川区旗の台４－１－５</v>
      </c>
      <c r="F141" s="10" t="str">
        <f>協力難病指定医!M141</f>
        <v>03-3781-7825</v>
      </c>
      <c r="G141" s="15" t="str">
        <f>協力難病指定医!I141</f>
        <v>西川　順一</v>
      </c>
      <c r="H141" s="42" t="str">
        <f>協力難病指定医!N141</f>
        <v>消化器内科、内科、小児科</v>
      </c>
      <c r="I141" s="20">
        <f>協力難病指定医!O141</f>
        <v>47756</v>
      </c>
    </row>
    <row r="142" spans="1:9" ht="30" customHeight="1" x14ac:dyDescent="0.15">
      <c r="A142" s="3">
        <v>141</v>
      </c>
      <c r="B142" s="8" t="str">
        <f>協力難病指定医!C142</f>
        <v>品川区</v>
      </c>
      <c r="C142" s="15" t="str">
        <f>協力難病指定医!J142</f>
        <v>長沼ペインクリニック</v>
      </c>
      <c r="D142" s="9" t="str">
        <f>協力難病指定医!K142</f>
        <v>141-0022</v>
      </c>
      <c r="E142" s="9" t="str">
        <f>協力難病指定医!L142</f>
        <v>品川区東五反田５－２８－９　第３花谷ビル７Ｆ</v>
      </c>
      <c r="F142" s="10" t="str">
        <f>協力難病指定医!M142</f>
        <v>03-3445-9271</v>
      </c>
      <c r="G142" s="15" t="str">
        <f>協力難病指定医!I142</f>
        <v>長沼　芳和</v>
      </c>
      <c r="H142" s="42" t="str">
        <f>協力難病指定医!N142</f>
        <v>麻酔科、内科、神経内科</v>
      </c>
      <c r="I142" s="20">
        <f>協力難病指定医!O142</f>
        <v>45869</v>
      </c>
    </row>
    <row r="143" spans="1:9" ht="30" customHeight="1" x14ac:dyDescent="0.15">
      <c r="A143" s="3">
        <v>142</v>
      </c>
      <c r="B143" s="8" t="str">
        <f>協力難病指定医!C143</f>
        <v>品川区</v>
      </c>
      <c r="C143" s="15" t="str">
        <f>協力難病指定医!J143</f>
        <v>二葉医院</v>
      </c>
      <c r="D143" s="9" t="str">
        <f>協力難病指定医!K143</f>
        <v>142-0043</v>
      </c>
      <c r="E143" s="9" t="str">
        <f>協力難病指定医!L143</f>
        <v>品川区二葉１－７－９</v>
      </c>
      <c r="F143" s="10" t="str">
        <f>協力難病指定医!M143</f>
        <v>03-3782-2748</v>
      </c>
      <c r="G143" s="15" t="str">
        <f>協力難病指定医!I143</f>
        <v>羽尻　裕美</v>
      </c>
      <c r="H143" s="42" t="str">
        <f>協力難病指定医!N143</f>
        <v>麻酔科、内科</v>
      </c>
      <c r="I143" s="20">
        <f>協力難病指定医!O143</f>
        <v>47726</v>
      </c>
    </row>
    <row r="144" spans="1:9" ht="30" customHeight="1" x14ac:dyDescent="0.15">
      <c r="A144" s="3">
        <v>143</v>
      </c>
      <c r="B144" s="8" t="str">
        <f>協力難病指定医!C144</f>
        <v>品川区</v>
      </c>
      <c r="C144" s="15" t="str">
        <f>協力難病指定医!J144</f>
        <v>白井クリニック</v>
      </c>
      <c r="D144" s="9" t="str">
        <f>協力難病指定医!K144</f>
        <v>140-0014</v>
      </c>
      <c r="E144" s="9" t="str">
        <f>協力難病指定医!L144</f>
        <v>品川区大井２－４－１</v>
      </c>
      <c r="F144" s="10" t="str">
        <f>協力難病指定医!M144</f>
        <v>03-3771-7265</v>
      </c>
      <c r="G144" s="15" t="str">
        <f>協力難病指定医!I144</f>
        <v>白井　寛</v>
      </c>
      <c r="H144" s="42" t="str">
        <f>協力難病指定医!N144</f>
        <v>内科、循環器内科、神経内科</v>
      </c>
      <c r="I144" s="20">
        <f>協力難病指定医!O144</f>
        <v>47542</v>
      </c>
    </row>
    <row r="145" spans="1:9" ht="30" customHeight="1" x14ac:dyDescent="0.15">
      <c r="A145" s="3">
        <v>144</v>
      </c>
      <c r="B145" s="8" t="str">
        <f>協力難病指定医!C145</f>
        <v>目黒区</v>
      </c>
      <c r="C145" s="15" t="str">
        <f>協力難病指定医!J145</f>
        <v>すみ眼科・整形外科</v>
      </c>
      <c r="D145" s="9" t="str">
        <f>協力難病指定医!K145</f>
        <v>153-0053</v>
      </c>
      <c r="E145" s="9" t="str">
        <f>協力難病指定医!L145</f>
        <v>目黒区五本木２－６－１４</v>
      </c>
      <c r="F145" s="10" t="str">
        <f>協力難病指定医!M145</f>
        <v>03-3713-2600</v>
      </c>
      <c r="G145" s="15" t="str">
        <f>協力難病指定医!I145</f>
        <v>鷲見　泉</v>
      </c>
      <c r="H145" s="42" t="str">
        <f>協力難病指定医!N145</f>
        <v>眼科</v>
      </c>
      <c r="I145" s="20">
        <f>協力難病指定医!O145</f>
        <v>47542</v>
      </c>
    </row>
    <row r="146" spans="1:9" ht="30" customHeight="1" x14ac:dyDescent="0.15">
      <c r="A146" s="3">
        <v>145</v>
      </c>
      <c r="B146" s="8" t="str">
        <f>協力難病指定医!C146</f>
        <v>目黒区</v>
      </c>
      <c r="C146" s="15" t="str">
        <f>協力難病指定医!J146</f>
        <v>すみ眼科・整形外科</v>
      </c>
      <c r="D146" s="9" t="str">
        <f>協力難病指定医!K146</f>
        <v>153-0053</v>
      </c>
      <c r="E146" s="9" t="str">
        <f>協力難病指定医!L146</f>
        <v>目黒区五本木２－６－１４</v>
      </c>
      <c r="F146" s="10" t="str">
        <f>協力難病指定医!M146</f>
        <v>03-3713-2600</v>
      </c>
      <c r="G146" s="15" t="str">
        <f>協力難病指定医!I146</f>
        <v>鷲見　庸介</v>
      </c>
      <c r="H146" s="42" t="str">
        <f>協力難病指定医!N146</f>
        <v>整形外科</v>
      </c>
      <c r="I146" s="20">
        <f>協力難病指定医!O146</f>
        <v>47542</v>
      </c>
    </row>
    <row r="147" spans="1:9" ht="30" customHeight="1" x14ac:dyDescent="0.15">
      <c r="A147" s="3">
        <v>146</v>
      </c>
      <c r="B147" s="8" t="str">
        <f>協力難病指定医!C147</f>
        <v>目黒区</v>
      </c>
      <c r="C147" s="15" t="str">
        <f>協力難病指定医!J147</f>
        <v>ドクターナカムラ目黒本町医院</v>
      </c>
      <c r="D147" s="9" t="str">
        <f>協力難病指定医!K147</f>
        <v>152-0002</v>
      </c>
      <c r="E147" s="9" t="str">
        <f>協力難病指定医!L147</f>
        <v>目黒区目黒本町３－７－８　キューブ東町１０１号室</v>
      </c>
      <c r="F147" s="10" t="str">
        <f>協力難病指定医!M147</f>
        <v>03-5725-8825</v>
      </c>
      <c r="G147" s="15" t="str">
        <f>協力難病指定医!I147</f>
        <v>會澤　亮一</v>
      </c>
      <c r="H147" s="42" t="str">
        <f>協力難病指定医!N147</f>
        <v>内科、消化器内科</v>
      </c>
      <c r="I147" s="20">
        <f>協力難病指定医!O147</f>
        <v>47634</v>
      </c>
    </row>
    <row r="148" spans="1:9" ht="30" customHeight="1" x14ac:dyDescent="0.15">
      <c r="A148" s="3">
        <v>147</v>
      </c>
      <c r="B148" s="8" t="str">
        <f>協力難病指定医!C148</f>
        <v>目黒区</v>
      </c>
      <c r="C148" s="15" t="str">
        <f>協力難病指定医!J148</f>
        <v>医療法人社団Ａｎｄ－ｙｏｕ　街のホームクリニック</v>
      </c>
      <c r="D148" s="9" t="str">
        <f>協力難病指定医!K148</f>
        <v>152-0022</v>
      </c>
      <c r="E148" s="9" t="str">
        <f>協力難病指定医!L148</f>
        <v>目黒区柿の木坂２－３０－１８　柿の木坂ＡｃａｎＢビル２Ｆ</v>
      </c>
      <c r="F148" s="10" t="str">
        <f>協力難病指定医!M148</f>
        <v>03-5731-0506</v>
      </c>
      <c r="G148" s="15" t="str">
        <f>協力難病指定医!I148</f>
        <v>岩橋　健太</v>
      </c>
      <c r="H148" s="42" t="str">
        <f>協力難病指定医!N148</f>
        <v>内科</v>
      </c>
      <c r="I148" s="20">
        <f>協力難病指定医!O148</f>
        <v>46477</v>
      </c>
    </row>
    <row r="149" spans="1:9" ht="30" customHeight="1" x14ac:dyDescent="0.15">
      <c r="A149" s="3">
        <v>148</v>
      </c>
      <c r="B149" s="8" t="str">
        <f>協力難病指定医!C149</f>
        <v>目黒区</v>
      </c>
      <c r="C149" s="15" t="str">
        <f>協力難病指定医!J149</f>
        <v>医療法人社団Ａｎｄ－ｙｏｕ　街のホームクリニック</v>
      </c>
      <c r="D149" s="9" t="str">
        <f>協力難病指定医!K149</f>
        <v>152-0022</v>
      </c>
      <c r="E149" s="9" t="str">
        <f>協力難病指定医!L149</f>
        <v>目黒区柿の木坂２－３０－１８　柿の木坂ＡｃａｎＢビル２Ｆ</v>
      </c>
      <c r="F149" s="10" t="str">
        <f>協力難病指定医!M149</f>
        <v>03-5731-0506</v>
      </c>
      <c r="G149" s="15" t="str">
        <f>協力難病指定医!I149</f>
        <v>草間　一成</v>
      </c>
      <c r="H149" s="42" t="str">
        <f>協力難病指定医!N149</f>
        <v>内科</v>
      </c>
      <c r="I149" s="20">
        <f>協力難病指定医!O149</f>
        <v>47299</v>
      </c>
    </row>
    <row r="150" spans="1:9" ht="30" customHeight="1" x14ac:dyDescent="0.15">
      <c r="A150" s="3">
        <v>149</v>
      </c>
      <c r="B150" s="8" t="str">
        <f>協力難病指定医!C150</f>
        <v>目黒区</v>
      </c>
      <c r="C150" s="15" t="str">
        <f>協力難病指定医!J150</f>
        <v>医療法人社団Ａｎｄ－ｙｏｕ　街のホームクリニック</v>
      </c>
      <c r="D150" s="9" t="str">
        <f>協力難病指定医!K150</f>
        <v>152-0022</v>
      </c>
      <c r="E150" s="9" t="str">
        <f>協力難病指定医!L150</f>
        <v>目黒区柿の木坂２－３０－１８　柿の木坂ＡｃａｎＢビル２Ｆ</v>
      </c>
      <c r="F150" s="10" t="str">
        <f>協力難病指定医!M150</f>
        <v>03-5731-0506</v>
      </c>
      <c r="G150" s="15" t="str">
        <f>協力難病指定医!I150</f>
        <v>塙　勝博</v>
      </c>
      <c r="H150" s="42" t="str">
        <f>協力難病指定医!N150</f>
        <v>内科</v>
      </c>
      <c r="I150" s="20">
        <f>協力難病指定医!O150</f>
        <v>46538</v>
      </c>
    </row>
    <row r="151" spans="1:9" ht="30" customHeight="1" x14ac:dyDescent="0.15">
      <c r="A151" s="3">
        <v>150</v>
      </c>
      <c r="B151" s="8" t="str">
        <f>協力難病指定医!C151</f>
        <v>目黒区</v>
      </c>
      <c r="C151" s="15" t="str">
        <f>協力難病指定医!J151</f>
        <v>医療法人社団ホームアレー　ホームアレークリニック城南</v>
      </c>
      <c r="D151" s="9" t="str">
        <f>協力難病指定医!K151</f>
        <v>152-0034</v>
      </c>
      <c r="E151" s="9" t="str">
        <f>協力難病指定医!L151</f>
        <v>目黒区緑が丘３－１－７　セトル緑が丘１Ｆ</v>
      </c>
      <c r="F151" s="10" t="str">
        <f>協力難病指定医!M151</f>
        <v>03-5731-0151</v>
      </c>
      <c r="G151" s="15" t="str">
        <f>協力難病指定医!I151</f>
        <v>阿知和　郁也</v>
      </c>
      <c r="H151" s="42" t="str">
        <f>協力難病指定医!N151</f>
        <v>内科</v>
      </c>
      <c r="I151" s="20">
        <f>協力難病指定医!O151</f>
        <v>47542</v>
      </c>
    </row>
    <row r="152" spans="1:9" ht="30" customHeight="1" x14ac:dyDescent="0.15">
      <c r="A152" s="3">
        <v>151</v>
      </c>
      <c r="B152" s="8" t="str">
        <f>協力難病指定医!C152</f>
        <v>目黒区</v>
      </c>
      <c r="C152" s="15" t="str">
        <f>協力難病指定医!J152</f>
        <v>医療法人社団まなの会　マミーズクリニック</v>
      </c>
      <c r="D152" s="9" t="str">
        <f>協力難病指定医!K152</f>
        <v>153-0065</v>
      </c>
      <c r="E152" s="9" t="str">
        <f>協力難病指定医!L152</f>
        <v>目黒区中町１－２７－１７</v>
      </c>
      <c r="F152" s="10" t="str">
        <f>協力難病指定医!M152</f>
        <v>03-5725-4970</v>
      </c>
      <c r="G152" s="15" t="str">
        <f>協力難病指定医!I152</f>
        <v>橋本　裕美</v>
      </c>
      <c r="H152" s="42" t="str">
        <f>協力難病指定医!N152</f>
        <v>内科</v>
      </c>
      <c r="I152" s="20">
        <f>協力難病指定医!O152</f>
        <v>46904</v>
      </c>
    </row>
    <row r="153" spans="1:9" ht="30" customHeight="1" x14ac:dyDescent="0.15">
      <c r="A153" s="3">
        <v>152</v>
      </c>
      <c r="B153" s="8" t="str">
        <f>協力難病指定医!C153</f>
        <v>目黒区</v>
      </c>
      <c r="C153" s="15" t="str">
        <f>協力難病指定医!J153</f>
        <v>医療法人社団光晶会　武田医院</v>
      </c>
      <c r="D153" s="9" t="str">
        <f>協力難病指定医!K153</f>
        <v>152-0023</v>
      </c>
      <c r="E153" s="9" t="str">
        <f>協力難病指定医!L153</f>
        <v>目黒区八雲３－５－３</v>
      </c>
      <c r="F153" s="10" t="str">
        <f>協力難病指定医!M153</f>
        <v>03-5726-1122</v>
      </c>
      <c r="G153" s="15" t="str">
        <f>協力難病指定医!I153</f>
        <v>武田　光史</v>
      </c>
      <c r="H153" s="42" t="str">
        <f>協力難病指定医!N153</f>
        <v>内科、小児科、外科、放射線科</v>
      </c>
      <c r="I153" s="20">
        <f>協力難病指定医!O153</f>
        <v>46173</v>
      </c>
    </row>
    <row r="154" spans="1:9" ht="30" customHeight="1" x14ac:dyDescent="0.15">
      <c r="A154" s="3">
        <v>153</v>
      </c>
      <c r="B154" s="8" t="str">
        <f>協力難病指定医!C154</f>
        <v>目黒区</v>
      </c>
      <c r="C154" s="15" t="str">
        <f>協力難病指定医!J154</f>
        <v>医療法人社団菫会　目黒病院</v>
      </c>
      <c r="D154" s="9" t="str">
        <f>協力難病指定医!K154</f>
        <v>152-0001</v>
      </c>
      <c r="E154" s="9" t="str">
        <f>協力難病指定医!L154</f>
        <v>目黒区中央町２－１２－６</v>
      </c>
      <c r="F154" s="10" t="str">
        <f>協力難病指定医!M154</f>
        <v>03-3711-5641</v>
      </c>
      <c r="G154" s="15" t="str">
        <f>協力難病指定医!I154</f>
        <v>岡　潔</v>
      </c>
      <c r="H154" s="42" t="str">
        <f>協力難病指定医!N154</f>
        <v>内科</v>
      </c>
      <c r="I154" s="20">
        <f>協力難病指定医!O154</f>
        <v>46599</v>
      </c>
    </row>
    <row r="155" spans="1:9" ht="30" customHeight="1" x14ac:dyDescent="0.15">
      <c r="A155" s="3">
        <v>154</v>
      </c>
      <c r="B155" s="8" t="str">
        <f>協力難病指定医!C155</f>
        <v>目黒区</v>
      </c>
      <c r="C155" s="15" t="str">
        <f>協力難病指定医!J155</f>
        <v>今井医院</v>
      </c>
      <c r="D155" s="9" t="str">
        <f>協力難病指定医!K155</f>
        <v>152-0004</v>
      </c>
      <c r="E155" s="9" t="str">
        <f>協力難病指定医!L155</f>
        <v>目黒区鷹番３－１５－４　シャルマン学芸大学１Ｆ１０１号</v>
      </c>
      <c r="F155" s="10" t="str">
        <f>協力難病指定医!M155</f>
        <v>03-3712-3481</v>
      </c>
      <c r="G155" s="15" t="str">
        <f>協力難病指定医!I155</f>
        <v>今井　博彦</v>
      </c>
      <c r="H155" s="42" t="str">
        <f>協力難病指定医!N155</f>
        <v>内科、神経内科、循環器科、消化器科、呼吸器科、小児科</v>
      </c>
      <c r="I155" s="20">
        <f>協力難病指定医!O155</f>
        <v>47756</v>
      </c>
    </row>
    <row r="156" spans="1:9" ht="30" customHeight="1" x14ac:dyDescent="0.15">
      <c r="A156" s="3">
        <v>155</v>
      </c>
      <c r="B156" s="8" t="str">
        <f>協力難病指定医!C156</f>
        <v>目黒区</v>
      </c>
      <c r="C156" s="15" t="str">
        <f>協力難病指定医!J156</f>
        <v>塚越整形外科</v>
      </c>
      <c r="D156" s="9" t="str">
        <f>協力難病指定医!K156</f>
        <v>153-0064</v>
      </c>
      <c r="E156" s="9" t="str">
        <f>協力難病指定医!L156</f>
        <v>目黒区下目黒１－４－１０</v>
      </c>
      <c r="F156" s="10" t="str">
        <f>協力難病指定医!M156</f>
        <v>03-3493-1750</v>
      </c>
      <c r="G156" s="15" t="str">
        <f>協力難病指定医!I156</f>
        <v>塚越　実</v>
      </c>
      <c r="H156" s="42" t="str">
        <f>協力難病指定医!N156</f>
        <v>整形外科</v>
      </c>
      <c r="I156" s="20">
        <f>協力難病指定医!O156</f>
        <v>46173</v>
      </c>
    </row>
    <row r="157" spans="1:9" ht="30" customHeight="1" x14ac:dyDescent="0.15">
      <c r="A157" s="3">
        <v>156</v>
      </c>
      <c r="B157" s="8" t="str">
        <f>協力難病指定医!C157</f>
        <v>目黒区</v>
      </c>
      <c r="C157" s="15" t="str">
        <f>協力難病指定医!J157</f>
        <v>独立行政法人国立病院機構　東京医療センター</v>
      </c>
      <c r="D157" s="9" t="str">
        <f>協力難病指定医!K157</f>
        <v>152-8902</v>
      </c>
      <c r="E157" s="9" t="str">
        <f>協力難病指定医!L157</f>
        <v>目黒区東が丘２－５－１</v>
      </c>
      <c r="F157" s="10" t="str">
        <f>協力難病指定医!M157</f>
        <v>03-3411-0111</v>
      </c>
      <c r="G157" s="15" t="str">
        <f>協力難病指定医!I157</f>
        <v>渡邉　多代</v>
      </c>
      <c r="H157" s="42" t="str">
        <f>協力難病指定医!N157</f>
        <v>消化器科</v>
      </c>
      <c r="I157" s="20">
        <f>協力難病指定医!O157</f>
        <v>46173</v>
      </c>
    </row>
    <row r="158" spans="1:9" ht="30" customHeight="1" x14ac:dyDescent="0.15">
      <c r="A158" s="3">
        <v>157</v>
      </c>
      <c r="B158" s="8" t="str">
        <f>協力難病指定医!C158</f>
        <v>大田区</v>
      </c>
      <c r="C158" s="15" t="str">
        <f>協力難病指定医!J158</f>
        <v>医療法人横浜未来ヘルスケアシステム　大田池上病院</v>
      </c>
      <c r="D158" s="9" t="str">
        <f>協力難病指定医!K158</f>
        <v>146-0082</v>
      </c>
      <c r="E158" s="9" t="str">
        <f>協力難病指定医!L158</f>
        <v>大田区池上２－７－１０</v>
      </c>
      <c r="F158" s="10" t="str">
        <f>協力難病指定医!M158</f>
        <v>03-3752-1111</v>
      </c>
      <c r="G158" s="15" t="str">
        <f>協力難病指定医!I158</f>
        <v>宮田　一</v>
      </c>
      <c r="H158" s="42" t="str">
        <f>協力難病指定医!N158</f>
        <v>消化器内科</v>
      </c>
      <c r="I158" s="20">
        <f>協力難病指定医!O158</f>
        <v>45869</v>
      </c>
    </row>
    <row r="159" spans="1:9" ht="30" customHeight="1" x14ac:dyDescent="0.15">
      <c r="A159" s="3">
        <v>158</v>
      </c>
      <c r="B159" s="8" t="str">
        <f>協力難病指定医!C159</f>
        <v>大田区</v>
      </c>
      <c r="C159" s="15" t="str">
        <f>協力難病指定医!J159</f>
        <v>医療法人社団　常泉クリニック</v>
      </c>
      <c r="D159" s="9" t="str">
        <f>協力難病指定医!K159</f>
        <v>144-0052</v>
      </c>
      <c r="E159" s="9" t="str">
        <f>協力難病指定医!L159</f>
        <v>大田区蒲田５－４０－３　月村ビル５Ｆ</v>
      </c>
      <c r="F159" s="10" t="str">
        <f>協力難病指定医!M159</f>
        <v>03-5711-6521</v>
      </c>
      <c r="G159" s="15" t="str">
        <f>協力難病指定医!I159</f>
        <v>常泉　いづみ</v>
      </c>
      <c r="H159" s="42" t="str">
        <f>協力難病指定医!N159</f>
        <v>内科</v>
      </c>
      <c r="I159" s="20">
        <f>協力難病指定医!O159</f>
        <v>45961</v>
      </c>
    </row>
    <row r="160" spans="1:9" ht="30" customHeight="1" x14ac:dyDescent="0.15">
      <c r="A160" s="3">
        <v>159</v>
      </c>
      <c r="B160" s="8" t="str">
        <f>協力難病指定医!C160</f>
        <v>大田区</v>
      </c>
      <c r="C160" s="15" t="str">
        <f>協力難病指定医!J160</f>
        <v>医療法人社団　常泉クリニック</v>
      </c>
      <c r="D160" s="9" t="str">
        <f>協力難病指定医!K160</f>
        <v>144-0052</v>
      </c>
      <c r="E160" s="9" t="str">
        <f>協力難病指定医!L160</f>
        <v>大田区蒲田５－４０－３　月村ビル５Ｆ</v>
      </c>
      <c r="F160" s="10" t="str">
        <f>協力難病指定医!M160</f>
        <v>03-5711-6521</v>
      </c>
      <c r="G160" s="15" t="str">
        <f>協力難病指定医!I160</f>
        <v>常泉　智弘</v>
      </c>
      <c r="H160" s="42" t="str">
        <f>協力難病指定医!N160</f>
        <v>精神科</v>
      </c>
      <c r="I160" s="20">
        <f>協力難病指定医!O160</f>
        <v>45961</v>
      </c>
    </row>
    <row r="161" spans="1:9" ht="30" customHeight="1" x14ac:dyDescent="0.15">
      <c r="A161" s="3">
        <v>160</v>
      </c>
      <c r="B161" s="8" t="str">
        <f>協力難病指定医!C161</f>
        <v>大田区</v>
      </c>
      <c r="C161" s="15" t="str">
        <f>協力難病指定医!J161</f>
        <v>医療法人社団　野溝医院</v>
      </c>
      <c r="D161" s="9" t="str">
        <f>協力難病指定医!K161</f>
        <v>146-0094</v>
      </c>
      <c r="E161" s="9" t="str">
        <f>協力難病指定医!L161</f>
        <v>大田区東矢口２－１７－１３</v>
      </c>
      <c r="F161" s="10" t="str">
        <f>協力難病指定医!M161</f>
        <v>03-3759-2717</v>
      </c>
      <c r="G161" s="15" t="str">
        <f>協力難病指定医!I161</f>
        <v>野溝　明彦</v>
      </c>
      <c r="H161" s="42" t="str">
        <f>協力難病指定医!N161</f>
        <v>内科</v>
      </c>
      <c r="I161" s="20">
        <f>協力難病指定医!O161</f>
        <v>47695</v>
      </c>
    </row>
    <row r="162" spans="1:9" ht="30" customHeight="1" x14ac:dyDescent="0.15">
      <c r="A162" s="3">
        <v>161</v>
      </c>
      <c r="B162" s="8" t="str">
        <f>協力難病指定医!C162</f>
        <v>大田区</v>
      </c>
      <c r="C162" s="15" t="str">
        <f>協力難病指定医!J162</f>
        <v>医療法人社団　柳澤博愛医院</v>
      </c>
      <c r="D162" s="9" t="str">
        <f>協力難病指定医!K162</f>
        <v>145-0071</v>
      </c>
      <c r="E162" s="9" t="str">
        <f>協力難病指定医!L162</f>
        <v>大田区田園調布２－５６－１０</v>
      </c>
      <c r="F162" s="10" t="str">
        <f>協力難病指定医!M162</f>
        <v>03-3722-1121</v>
      </c>
      <c r="G162" s="15" t="str">
        <f>協力難病指定医!I162</f>
        <v>柳澤　徹</v>
      </c>
      <c r="H162" s="42" t="str">
        <f>協力難病指定医!N162</f>
        <v>内科、消化器科</v>
      </c>
      <c r="I162" s="20">
        <f>協力難病指定医!O162</f>
        <v>45961</v>
      </c>
    </row>
    <row r="163" spans="1:9" ht="30" customHeight="1" x14ac:dyDescent="0.15">
      <c r="A163" s="3">
        <v>162</v>
      </c>
      <c r="B163" s="8" t="str">
        <f>協力難病指定医!C163</f>
        <v>大田区</v>
      </c>
      <c r="C163" s="15" t="str">
        <f>協力難病指定医!J163</f>
        <v>医療法人社団ＮＹＡ　かとうホームケアクリニック</v>
      </c>
      <c r="D163" s="9" t="str">
        <f>協力難病指定医!K163</f>
        <v>146-0092</v>
      </c>
      <c r="E163" s="9" t="str">
        <f>協力難病指定医!L163</f>
        <v>大田区下丸子２－６－２３－１０１</v>
      </c>
      <c r="F163" s="10" t="str">
        <f>協力難病指定医!M163</f>
        <v>03-3757-2162</v>
      </c>
      <c r="G163" s="15" t="str">
        <f>協力難病指定医!I163</f>
        <v>加藤　博則</v>
      </c>
      <c r="H163" s="42" t="str">
        <f>協力難病指定医!N163</f>
        <v>内科、外科、整形外科</v>
      </c>
      <c r="I163" s="20">
        <f>協力難病指定医!O163</f>
        <v>47634</v>
      </c>
    </row>
    <row r="164" spans="1:9" ht="30" customHeight="1" x14ac:dyDescent="0.15">
      <c r="A164" s="3">
        <v>163</v>
      </c>
      <c r="B164" s="8" t="str">
        <f>協力難病指定医!C164</f>
        <v>大田区</v>
      </c>
      <c r="C164" s="15" t="str">
        <f>協力難病指定医!J164</f>
        <v>医療法人社団医聖心和会　ファミリークリニック馬込</v>
      </c>
      <c r="D164" s="9" t="str">
        <f>協力難病指定医!K164</f>
        <v>143-0027</v>
      </c>
      <c r="E164" s="9" t="str">
        <f>協力難病指定医!L164</f>
        <v>大田区中馬込２－２６－１５－１F</v>
      </c>
      <c r="F164" s="10" t="str">
        <f>協力難病指定医!M164</f>
        <v>03-3773-9168</v>
      </c>
      <c r="G164" s="15" t="str">
        <f>協力難病指定医!I164</f>
        <v>小沢　敦</v>
      </c>
      <c r="H164" s="42" t="str">
        <f>協力難病指定医!N164</f>
        <v>内科</v>
      </c>
      <c r="I164" s="20">
        <f>協力難病指定医!O164</f>
        <v>46173</v>
      </c>
    </row>
    <row r="165" spans="1:9" ht="30" customHeight="1" x14ac:dyDescent="0.15">
      <c r="A165" s="3">
        <v>164</v>
      </c>
      <c r="B165" s="8" t="str">
        <f>協力難病指定医!C165</f>
        <v>大田区</v>
      </c>
      <c r="C165" s="15" t="str">
        <f>協力難病指定医!J165</f>
        <v>医療法人社団京浜会　京浜病院</v>
      </c>
      <c r="D165" s="9" t="str">
        <f>協力難病指定医!K165</f>
        <v>143-0013</v>
      </c>
      <c r="E165" s="9" t="str">
        <f>協力難病指定医!L165</f>
        <v>大田区大森南１－１４－１３</v>
      </c>
      <c r="F165" s="10" t="str">
        <f>協力難病指定医!M165</f>
        <v>03-3741-6721</v>
      </c>
      <c r="G165" s="15" t="str">
        <f>協力難病指定医!I165</f>
        <v>熊谷　賴佳</v>
      </c>
      <c r="H165" s="42" t="str">
        <f>協力難病指定医!N165</f>
        <v>内科、脳神経外科、人工透析、リハビリテーション科</v>
      </c>
      <c r="I165" s="20">
        <f>協力難病指定医!O165</f>
        <v>45930</v>
      </c>
    </row>
    <row r="166" spans="1:9" ht="30" customHeight="1" x14ac:dyDescent="0.15">
      <c r="A166" s="3">
        <v>165</v>
      </c>
      <c r="B166" s="8" t="str">
        <f>協力難病指定医!C166</f>
        <v>大田区</v>
      </c>
      <c r="C166" s="15" t="str">
        <f>協力難病指定医!J166</f>
        <v>医療法人社団京浜会　京浜病院</v>
      </c>
      <c r="D166" s="9" t="str">
        <f>協力難病指定医!K166</f>
        <v>143-0013</v>
      </c>
      <c r="E166" s="9" t="str">
        <f>協力難病指定医!L166</f>
        <v>大田区大森南１－１４－１３</v>
      </c>
      <c r="F166" s="10" t="str">
        <f>協力難病指定医!M166</f>
        <v>03-3741-6721</v>
      </c>
      <c r="G166" s="15" t="str">
        <f>協力難病指定医!I166</f>
        <v>志越　顯</v>
      </c>
      <c r="H166" s="42" t="str">
        <f>協力難病指定医!N166</f>
        <v>内科、整形外科</v>
      </c>
      <c r="I166" s="20">
        <f>協力難病指定医!O166</f>
        <v>45930</v>
      </c>
    </row>
    <row r="167" spans="1:9" ht="30" customHeight="1" x14ac:dyDescent="0.15">
      <c r="A167" s="3">
        <v>166</v>
      </c>
      <c r="B167" s="8" t="str">
        <f>協力難病指定医!C167</f>
        <v>大田区</v>
      </c>
      <c r="C167" s="15" t="str">
        <f>協力難病指定医!J167</f>
        <v>医療法人社団京浜会　新京浜病院</v>
      </c>
      <c r="D167" s="9" t="str">
        <f>協力難病指定医!K167</f>
        <v>143-0013</v>
      </c>
      <c r="E167" s="9" t="str">
        <f>協力難病指定医!L167</f>
        <v>大田区大森南１－２－１９</v>
      </c>
      <c r="F167" s="10" t="str">
        <f>協力難病指定医!M167</f>
        <v>03-3741-6721</v>
      </c>
      <c r="G167" s="15" t="str">
        <f>協力難病指定医!I167</f>
        <v>有馬　陽一</v>
      </c>
      <c r="H167" s="42" t="str">
        <f>協力難病指定医!N167</f>
        <v>外科</v>
      </c>
      <c r="I167" s="20">
        <f>協力難病指定医!O167</f>
        <v>45930</v>
      </c>
    </row>
    <row r="168" spans="1:9" ht="30" customHeight="1" x14ac:dyDescent="0.15">
      <c r="A168" s="3">
        <v>167</v>
      </c>
      <c r="B168" s="8" t="str">
        <f>協力難病指定医!C168</f>
        <v>大田区</v>
      </c>
      <c r="C168" s="15" t="str">
        <f>協力難病指定医!J168</f>
        <v>医療法人社団森と海東京　東京蒲田病院</v>
      </c>
      <c r="D168" s="9" t="str">
        <f>協力難病指定医!K168</f>
        <v>144-0051</v>
      </c>
      <c r="E168" s="9" t="str">
        <f>協力難病指定医!L168</f>
        <v>大田区西蒲田７－１０－１</v>
      </c>
      <c r="F168" s="10" t="str">
        <f>協力難病指定医!M168</f>
        <v>03-3733-0525</v>
      </c>
      <c r="G168" s="15" t="str">
        <f>協力難病指定医!I168</f>
        <v>日髙　隆信</v>
      </c>
      <c r="H168" s="42" t="str">
        <f>協力難病指定医!N168</f>
        <v>内科、神経内科</v>
      </c>
      <c r="I168" s="20">
        <f>協力難病指定医!O168</f>
        <v>46112</v>
      </c>
    </row>
    <row r="169" spans="1:9" ht="30" customHeight="1" x14ac:dyDescent="0.15">
      <c r="A169" s="3">
        <v>168</v>
      </c>
      <c r="B169" s="8" t="str">
        <f>協力難病指定医!C169</f>
        <v>大田区</v>
      </c>
      <c r="C169" s="15" t="str">
        <f>協力難病指定医!J169</f>
        <v>医療法人社団星佑会　協愛医院</v>
      </c>
      <c r="D169" s="9" t="str">
        <f>協力難病指定医!K169</f>
        <v>146-0094</v>
      </c>
      <c r="E169" s="9" t="str">
        <f>協力難病指定医!L169</f>
        <v>大田区東矢口３－１７－６　クレッセント蒲田Ⅱ-101号</v>
      </c>
      <c r="F169" s="10" t="str">
        <f>協力難病指定医!M169</f>
        <v>03-3731-3693</v>
      </c>
      <c r="G169" s="15" t="str">
        <f>協力難病指定医!I169</f>
        <v>山田　諭</v>
      </c>
      <c r="H169" s="42" t="str">
        <f>協力難病指定医!N169</f>
        <v>内科、小児科、アレルギー科</v>
      </c>
      <c r="I169" s="20">
        <f>協力難病指定医!O169</f>
        <v>46812</v>
      </c>
    </row>
    <row r="170" spans="1:9" ht="30" customHeight="1" x14ac:dyDescent="0.15">
      <c r="A170" s="3">
        <v>169</v>
      </c>
      <c r="B170" s="8" t="str">
        <f>協力難病指定医!C170</f>
        <v>大田区</v>
      </c>
      <c r="C170" s="15" t="str">
        <f>協力難病指定医!J170</f>
        <v>医療法人社団晴空会　つばさクリニック</v>
      </c>
      <c r="D170" s="9" t="str">
        <f>協力難病指定医!K170</f>
        <v>144-0043</v>
      </c>
      <c r="E170" s="9" t="str">
        <f>協力難病指定医!L170</f>
        <v>大田区羽田４－２０－７　ハイムＫ１０１</v>
      </c>
      <c r="F170" s="10" t="str">
        <f>協力難病指定医!M170</f>
        <v>03-5735-0283</v>
      </c>
      <c r="G170" s="15" t="str">
        <f>協力難病指定医!I170</f>
        <v>石田　徹</v>
      </c>
      <c r="H170" s="42" t="str">
        <f>協力難病指定医!N170</f>
        <v>内科</v>
      </c>
      <c r="I170" s="20">
        <f>協力難病指定医!O170</f>
        <v>46934</v>
      </c>
    </row>
    <row r="171" spans="1:9" ht="30" customHeight="1" x14ac:dyDescent="0.15">
      <c r="A171" s="3">
        <v>170</v>
      </c>
      <c r="B171" s="8" t="str">
        <f>協力難病指定医!C171</f>
        <v>大田区</v>
      </c>
      <c r="C171" s="15" t="str">
        <f>協力難病指定医!J171</f>
        <v>医療法人社団徳仁会　藤井内科クリニック</v>
      </c>
      <c r="D171" s="9" t="str">
        <f>協力難病指定医!K171</f>
        <v>143-0025</v>
      </c>
      <c r="E171" s="9" t="str">
        <f>協力難病指定医!L171</f>
        <v>大田区南馬込６－１－８</v>
      </c>
      <c r="F171" s="10" t="str">
        <f>協力難病指定医!M171</f>
        <v>03-3774-0633</v>
      </c>
      <c r="G171" s="15" t="str">
        <f>協力難病指定医!I171</f>
        <v>藤井　大吾</v>
      </c>
      <c r="H171" s="42" t="str">
        <f>協力難病指定医!N171</f>
        <v>内科、消化器内科、循環器科</v>
      </c>
      <c r="I171" s="20">
        <f>協力難病指定医!O171</f>
        <v>45930</v>
      </c>
    </row>
    <row r="172" spans="1:9" ht="30" customHeight="1" x14ac:dyDescent="0.15">
      <c r="A172" s="3">
        <v>171</v>
      </c>
      <c r="B172" s="8" t="str">
        <f>協力難病指定医!C172</f>
        <v>大田区</v>
      </c>
      <c r="C172" s="15" t="str">
        <f>協力難病指定医!J172</f>
        <v>医療法人社団洋誠会　かわいクリニック</v>
      </c>
      <c r="D172" s="9" t="str">
        <f>協力難病指定医!K172</f>
        <v>144-0051</v>
      </c>
      <c r="E172" s="9" t="str">
        <f>協力難病指定医!L172</f>
        <v>大田区西蒲田７－３７－１０　グリーンプレイス蒲田３Ｆ</v>
      </c>
      <c r="F172" s="10" t="str">
        <f>協力難病指定医!M172</f>
        <v>03-5710-8021</v>
      </c>
      <c r="G172" s="15" t="str">
        <f>協力難病指定医!I172</f>
        <v>掛橋　昇太</v>
      </c>
      <c r="H172" s="42" t="str">
        <f>協力難病指定医!N172</f>
        <v>内科</v>
      </c>
      <c r="I172" s="20">
        <f>協力難病指定医!O172</f>
        <v>46965</v>
      </c>
    </row>
    <row r="173" spans="1:9" ht="30" customHeight="1" x14ac:dyDescent="0.15">
      <c r="A173" s="3">
        <v>172</v>
      </c>
      <c r="B173" s="8" t="str">
        <f>協力難病指定医!C173</f>
        <v>大田区</v>
      </c>
      <c r="C173" s="15" t="str">
        <f>協力難病指定医!J173</f>
        <v>医療法人社団洋誠会　かわいクリニック</v>
      </c>
      <c r="D173" s="9" t="str">
        <f>協力難病指定医!K173</f>
        <v>144-0051</v>
      </c>
      <c r="E173" s="9" t="str">
        <f>協力難病指定医!L173</f>
        <v>大田区西蒲田７－３７－１０　グリーンプレイス蒲田３Ｆ</v>
      </c>
      <c r="F173" s="10" t="str">
        <f>協力難病指定医!M173</f>
        <v>03-5710-8021</v>
      </c>
      <c r="G173" s="15" t="str">
        <f>協力難病指定医!I173</f>
        <v>黒栁　享義</v>
      </c>
      <c r="H173" s="42" t="str">
        <f>協力難病指定医!N173</f>
        <v>内科</v>
      </c>
      <c r="I173" s="20">
        <f>協力難病指定医!O173</f>
        <v>46965</v>
      </c>
    </row>
    <row r="174" spans="1:9" ht="30" customHeight="1" x14ac:dyDescent="0.15">
      <c r="A174" s="3">
        <v>173</v>
      </c>
      <c r="B174" s="8" t="str">
        <f>協力難病指定医!C174</f>
        <v>大田区</v>
      </c>
      <c r="C174" s="15" t="str">
        <f>協力難病指定医!J174</f>
        <v>医療法人社団洋誠会　かわいクリニック</v>
      </c>
      <c r="D174" s="9" t="str">
        <f>協力難病指定医!K174</f>
        <v>144-0051</v>
      </c>
      <c r="E174" s="9" t="str">
        <f>協力難病指定医!L174</f>
        <v>大田区西蒲田７－３７－１０　グリーンプレイス蒲田３Ｆ</v>
      </c>
      <c r="F174" s="10" t="str">
        <f>協力難病指定医!M174</f>
        <v>03-5710-8021</v>
      </c>
      <c r="G174" s="15" t="str">
        <f>協力難病指定医!I174</f>
        <v>松井　道大</v>
      </c>
      <c r="H174" s="42" t="str">
        <f>協力難病指定医!N174</f>
        <v>内科</v>
      </c>
      <c r="I174" s="20">
        <f>協力難病指定医!O174</f>
        <v>47177</v>
      </c>
    </row>
    <row r="175" spans="1:9" ht="30" customHeight="1" x14ac:dyDescent="0.15">
      <c r="A175" s="3">
        <v>174</v>
      </c>
      <c r="B175" s="8" t="str">
        <f>協力難病指定医!C175</f>
        <v>大田区</v>
      </c>
      <c r="C175" s="15" t="str">
        <f>協力難病指定医!J175</f>
        <v>医療法人社団洋誠会　かわいクリニック</v>
      </c>
      <c r="D175" s="9" t="str">
        <f>協力難病指定医!K175</f>
        <v>144-0051</v>
      </c>
      <c r="E175" s="9" t="str">
        <f>協力難病指定医!L175</f>
        <v>大田区西蒲田７－３７－１０　グリーンプレイス蒲田３Ｆ</v>
      </c>
      <c r="F175" s="10" t="str">
        <f>協力難病指定医!M175</f>
        <v>03-5710-8021</v>
      </c>
      <c r="G175" s="15" t="str">
        <f>協力難病指定医!I175</f>
        <v>大城　健一</v>
      </c>
      <c r="H175" s="42" t="str">
        <f>協力難病指定医!N175</f>
        <v>内科</v>
      </c>
      <c r="I175" s="20">
        <f>協力難病指定医!O175</f>
        <v>46477</v>
      </c>
    </row>
    <row r="176" spans="1:9" ht="30" customHeight="1" x14ac:dyDescent="0.15">
      <c r="A176" s="3">
        <v>175</v>
      </c>
      <c r="B176" s="8" t="str">
        <f>協力難病指定医!C176</f>
        <v>大田区</v>
      </c>
      <c r="C176" s="15" t="str">
        <f>協力難病指定医!J176</f>
        <v>医療法人社団洋誠会　かわいクリニック</v>
      </c>
      <c r="D176" s="9" t="str">
        <f>協力難病指定医!K176</f>
        <v>144-0051</v>
      </c>
      <c r="E176" s="9" t="str">
        <f>協力難病指定医!L176</f>
        <v>大田区西蒲田７ー３７ー１０　グリーンプレイス蒲田３Ｆ</v>
      </c>
      <c r="F176" s="10" t="str">
        <f>協力難病指定医!M176</f>
        <v>03-5710-8021</v>
      </c>
      <c r="G176" s="15" t="str">
        <f>協力難病指定医!I176</f>
        <v>大野　恭史</v>
      </c>
      <c r="H176" s="42" t="str">
        <f>協力難病指定医!N176</f>
        <v>内科</v>
      </c>
      <c r="I176" s="20">
        <f>協力難病指定医!O176</f>
        <v>47634</v>
      </c>
    </row>
    <row r="177" spans="1:9" ht="30" customHeight="1" x14ac:dyDescent="0.15">
      <c r="A177" s="3">
        <v>176</v>
      </c>
      <c r="B177" s="8" t="str">
        <f>協力難病指定医!C177</f>
        <v>大田区</v>
      </c>
      <c r="C177" s="15" t="str">
        <f>協力難病指定医!J177</f>
        <v>医療法人社団洋誠会　かわいクリニック</v>
      </c>
      <c r="D177" s="9" t="str">
        <f>協力難病指定医!K177</f>
        <v>144-0051</v>
      </c>
      <c r="E177" s="9" t="str">
        <f>協力難病指定医!L177</f>
        <v>大田区西蒲田７－３７－１０　グリーンプレイス蒲田３Ｆ</v>
      </c>
      <c r="F177" s="10" t="str">
        <f>協力難病指定医!M177</f>
        <v>03-5710-8021</v>
      </c>
      <c r="G177" s="15" t="str">
        <f>協力難病指定医!I177</f>
        <v>藤田　朋大</v>
      </c>
      <c r="H177" s="42" t="str">
        <f>協力難病指定医!N177</f>
        <v>内科</v>
      </c>
      <c r="I177" s="20">
        <f>協力難病指定医!O177</f>
        <v>47208</v>
      </c>
    </row>
    <row r="178" spans="1:9" ht="30" customHeight="1" x14ac:dyDescent="0.15">
      <c r="A178" s="3">
        <v>177</v>
      </c>
      <c r="B178" s="8" t="str">
        <f>協力難病指定医!C178</f>
        <v>大田区</v>
      </c>
      <c r="C178" s="15" t="str">
        <f>協力難病指定医!J178</f>
        <v>医療法人社団洋誠会　かわいクリニック</v>
      </c>
      <c r="D178" s="9" t="str">
        <f>協力難病指定医!K178</f>
        <v>144-0051</v>
      </c>
      <c r="E178" s="9" t="str">
        <f>協力難病指定医!L178</f>
        <v>大田区西蒲田７－３７－１０　グリーンプレイス蒲田３Ｆ</v>
      </c>
      <c r="F178" s="10" t="str">
        <f>協力難病指定医!M178</f>
        <v>03-5710-8021</v>
      </c>
      <c r="G178" s="15" t="str">
        <f>協力難病指定医!I178</f>
        <v>牧野　友磨</v>
      </c>
      <c r="H178" s="42" t="str">
        <f>協力難病指定医!N178</f>
        <v>内科</v>
      </c>
      <c r="I178" s="20">
        <f>協力難病指定医!O178</f>
        <v>46843</v>
      </c>
    </row>
    <row r="179" spans="1:9" ht="30" customHeight="1" x14ac:dyDescent="0.15">
      <c r="A179" s="3">
        <v>178</v>
      </c>
      <c r="B179" s="8" t="str">
        <f>協力難病指定医!C179</f>
        <v>大田区</v>
      </c>
      <c r="C179" s="15" t="str">
        <f>協力難病指定医!J179</f>
        <v>医療法人社団洋誠会　かわいクリニック</v>
      </c>
      <c r="D179" s="9" t="str">
        <f>協力難病指定医!K179</f>
        <v>144-0051</v>
      </c>
      <c r="E179" s="9" t="str">
        <f>協力難病指定医!L179</f>
        <v>大田区西蒲田７－３７－１０　グリーンプレイス蒲田３Ｆ</v>
      </c>
      <c r="F179" s="10" t="str">
        <f>協力難病指定医!M179</f>
        <v>03-5710-8021</v>
      </c>
      <c r="G179" s="15" t="str">
        <f>協力難病指定医!I179</f>
        <v>和田　悠佑</v>
      </c>
      <c r="H179" s="42" t="str">
        <f>協力難病指定医!N179</f>
        <v>内科</v>
      </c>
      <c r="I179" s="20">
        <f>協力難病指定医!O179</f>
        <v>47208</v>
      </c>
    </row>
    <row r="180" spans="1:9" ht="30" customHeight="1" x14ac:dyDescent="0.15">
      <c r="A180" s="3">
        <v>179</v>
      </c>
      <c r="B180" s="8" t="str">
        <f>協力難病指定医!C180</f>
        <v>大田区</v>
      </c>
      <c r="C180" s="15" t="str">
        <f>協力難病指定医!J180</f>
        <v>医療法人社団洋誠会かわいクリニック</v>
      </c>
      <c r="D180" s="9" t="str">
        <f>協力難病指定医!K180</f>
        <v>144-0051</v>
      </c>
      <c r="E180" s="9" t="str">
        <f>協力難病指定医!L180</f>
        <v>大田区西蒲田７－３７－１０グリーンプレイス蒲田３Ｆ</v>
      </c>
      <c r="F180" s="10" t="str">
        <f>協力難病指定医!M180</f>
        <v>03-5710-8021</v>
      </c>
      <c r="G180" s="15" t="str">
        <f>協力難病指定医!I180</f>
        <v>福田　亜紀子</v>
      </c>
      <c r="H180" s="42" t="str">
        <f>協力難病指定医!N180</f>
        <v>内科</v>
      </c>
      <c r="I180" s="20">
        <f>協力難病指定医!O180</f>
        <v>47634</v>
      </c>
    </row>
    <row r="181" spans="1:9" ht="30" customHeight="1" x14ac:dyDescent="0.15">
      <c r="A181" s="3">
        <v>180</v>
      </c>
      <c r="B181" s="8" t="str">
        <f>協力難病指定医!C181</f>
        <v>大田区</v>
      </c>
      <c r="C181" s="15" t="str">
        <f>協力難病指定医!J181</f>
        <v>医療法人社団涓泉会　山王リハビリ・クリニック</v>
      </c>
      <c r="D181" s="9" t="str">
        <f>協力難病指定医!K181</f>
        <v>145-0065</v>
      </c>
      <c r="E181" s="9" t="str">
        <f>協力難病指定医!L181</f>
        <v>大田区東雪谷３－４－２</v>
      </c>
      <c r="F181" s="10" t="str">
        <f>協力難病指定医!M181</f>
        <v>03-5754-2672</v>
      </c>
      <c r="G181" s="15" t="str">
        <f>協力難病指定医!I181</f>
        <v>森　英二</v>
      </c>
      <c r="H181" s="42" t="str">
        <f>協力難病指定医!N181</f>
        <v>リハビリテーション科、整形外科、内科</v>
      </c>
      <c r="I181" s="20">
        <f>協力難病指定医!O181</f>
        <v>45991</v>
      </c>
    </row>
    <row r="182" spans="1:9" ht="30" customHeight="1" x14ac:dyDescent="0.15">
      <c r="A182" s="3">
        <v>181</v>
      </c>
      <c r="B182" s="8" t="str">
        <f>協力難病指定医!C182</f>
        <v>大田区</v>
      </c>
      <c r="C182" s="15" t="str">
        <f>協力難病指定医!J182</f>
        <v>広浜内科クリニック</v>
      </c>
      <c r="D182" s="9" t="str">
        <f>協力難病指定医!K182</f>
        <v>146-0093</v>
      </c>
      <c r="E182" s="9" t="str">
        <f>協力難病指定医!L182</f>
        <v>大田区矢口１－６－１７　エクセレンスコート橘１０１</v>
      </c>
      <c r="F182" s="10" t="str">
        <f>協力難病指定医!M182</f>
        <v>03-5741-8333</v>
      </c>
      <c r="G182" s="15" t="str">
        <f>協力難病指定医!I182</f>
        <v>廣濱　浩司</v>
      </c>
      <c r="H182" s="42" t="str">
        <f>協力難病指定医!N182</f>
        <v>内科</v>
      </c>
      <c r="I182" s="20">
        <f>協力難病指定医!O182</f>
        <v>45900</v>
      </c>
    </row>
    <row r="183" spans="1:9" ht="30" customHeight="1" x14ac:dyDescent="0.15">
      <c r="A183" s="3">
        <v>182</v>
      </c>
      <c r="B183" s="8" t="str">
        <f>協力難病指定医!C183</f>
        <v>大田区</v>
      </c>
      <c r="C183" s="15" t="str">
        <f>協力難病指定医!J183</f>
        <v>黒田医院</v>
      </c>
      <c r="D183" s="9" t="str">
        <f>協力難病指定医!K183</f>
        <v>146-0093</v>
      </c>
      <c r="E183" s="9" t="str">
        <f>協力難病指定医!L183</f>
        <v>大田区矢口１－１３－９</v>
      </c>
      <c r="F183" s="10" t="str">
        <f>協力難病指定医!M183</f>
        <v>03-3759-3305</v>
      </c>
      <c r="G183" s="15" t="str">
        <f>協力難病指定医!I183</f>
        <v>西尾　めぐみ</v>
      </c>
      <c r="H183" s="42" t="str">
        <f>協力難病指定医!N183</f>
        <v>内科</v>
      </c>
      <c r="I183" s="20">
        <f>協力難病指定医!O183</f>
        <v>45930</v>
      </c>
    </row>
    <row r="184" spans="1:9" ht="30" customHeight="1" x14ac:dyDescent="0.15">
      <c r="A184" s="3">
        <v>183</v>
      </c>
      <c r="B184" s="8" t="str">
        <f>協力難病指定医!C184</f>
        <v>大田区</v>
      </c>
      <c r="C184" s="15" t="str">
        <f>協力難病指定医!J184</f>
        <v>若草クリニック</v>
      </c>
      <c r="D184" s="9" t="str">
        <f>協力難病指定医!K184</f>
        <v>146-0095</v>
      </c>
      <c r="E184" s="9" t="str">
        <f>協力難病指定医!L184</f>
        <v>大田区多摩川１－２６－２１</v>
      </c>
      <c r="F184" s="10" t="str">
        <f>協力難病指定医!M184</f>
        <v>03-3759-6325</v>
      </c>
      <c r="G184" s="15" t="str">
        <f>協力難病指定医!I184</f>
        <v>太田　斉</v>
      </c>
      <c r="H184" s="42" t="str">
        <f>協力難病指定医!N184</f>
        <v>内科、呼吸器科</v>
      </c>
      <c r="I184" s="20">
        <f>協力難病指定医!O184</f>
        <v>45900</v>
      </c>
    </row>
    <row r="185" spans="1:9" ht="30" customHeight="1" x14ac:dyDescent="0.15">
      <c r="A185" s="3">
        <v>184</v>
      </c>
      <c r="B185" s="8" t="str">
        <f>協力難病指定医!C185</f>
        <v>大田区</v>
      </c>
      <c r="C185" s="15" t="str">
        <f>協力難病指定医!J185</f>
        <v>若草クリニック</v>
      </c>
      <c r="D185" s="9" t="str">
        <f>協力難病指定医!K185</f>
        <v>146-0095</v>
      </c>
      <c r="E185" s="9" t="str">
        <f>協力難病指定医!L185</f>
        <v>大田区多摩川１－２６－２１</v>
      </c>
      <c r="F185" s="10" t="str">
        <f>協力難病指定医!M185</f>
        <v>03-3759-6325</v>
      </c>
      <c r="G185" s="15" t="str">
        <f>協力難病指定医!I185</f>
        <v>太田　朝子</v>
      </c>
      <c r="H185" s="42" t="str">
        <f>協力難病指定医!N185</f>
        <v>内科、リウマチ科、アレルギー科</v>
      </c>
      <c r="I185" s="20">
        <f>協力難病指定医!O185</f>
        <v>45900</v>
      </c>
    </row>
    <row r="186" spans="1:9" ht="30" customHeight="1" x14ac:dyDescent="0.15">
      <c r="A186" s="3">
        <v>185</v>
      </c>
      <c r="B186" s="8" t="str">
        <f>協力難病指定医!C186</f>
        <v>大田区</v>
      </c>
      <c r="C186" s="15" t="str">
        <f>協力難病指定医!J186</f>
        <v>森岡小児科医院</v>
      </c>
      <c r="D186" s="9" t="str">
        <f>協力難病指定医!K186</f>
        <v>144-0056</v>
      </c>
      <c r="E186" s="9" t="str">
        <f>協力難病指定医!L186</f>
        <v>大田区西六郷１－１９－１５</v>
      </c>
      <c r="F186" s="10" t="str">
        <f>協力難病指定医!M186</f>
        <v>03-3738-5918</v>
      </c>
      <c r="G186" s="15" t="str">
        <f>協力難病指定医!I186</f>
        <v>森岡　新</v>
      </c>
      <c r="H186" s="42" t="str">
        <f>協力難病指定医!N186</f>
        <v>小児科、小児外科</v>
      </c>
      <c r="I186" s="20">
        <f>協力難病指定医!O186</f>
        <v>47726</v>
      </c>
    </row>
    <row r="187" spans="1:9" ht="30" customHeight="1" x14ac:dyDescent="0.15">
      <c r="A187" s="3">
        <v>186</v>
      </c>
      <c r="B187" s="8" t="str">
        <f>協力難病指定医!C187</f>
        <v>大田区</v>
      </c>
      <c r="C187" s="15" t="str">
        <f>協力難病指定医!J187</f>
        <v>森瀬医院</v>
      </c>
      <c r="D187" s="9" t="str">
        <f>協力難病指定医!K187</f>
        <v>143-0025</v>
      </c>
      <c r="E187" s="9" t="str">
        <f>協力難病指定医!L187</f>
        <v>大田区南馬込６－２２－９</v>
      </c>
      <c r="F187" s="10" t="str">
        <f>協力難病指定医!M187</f>
        <v>03-3771-2301</v>
      </c>
      <c r="G187" s="15" t="str">
        <f>協力難病指定医!I187</f>
        <v>森瀨　春樹</v>
      </c>
      <c r="H187" s="42" t="str">
        <f>協力難病指定医!N187</f>
        <v>内科、小児科</v>
      </c>
      <c r="I187" s="20">
        <f>協力難病指定医!O187</f>
        <v>47542</v>
      </c>
    </row>
    <row r="188" spans="1:9" ht="30" customHeight="1" x14ac:dyDescent="0.15">
      <c r="A188" s="3">
        <v>187</v>
      </c>
      <c r="B188" s="8" t="str">
        <f>協力難病指定医!C188</f>
        <v>大田区</v>
      </c>
      <c r="C188" s="15" t="str">
        <f>協力難病指定医!J188</f>
        <v>大矢医院</v>
      </c>
      <c r="D188" s="9" t="str">
        <f>協力難病指定医!K188</f>
        <v>143-0012</v>
      </c>
      <c r="E188" s="9" t="str">
        <f>協力難病指定医!L188</f>
        <v>大田区大森東２－１５－８</v>
      </c>
      <c r="F188" s="10" t="str">
        <f>協力難病指定医!M188</f>
        <v>03-3761-7155</v>
      </c>
      <c r="G188" s="15" t="str">
        <f>協力難病指定医!I188</f>
        <v>大矢　妙子</v>
      </c>
      <c r="H188" s="42" t="str">
        <f>協力難病指定医!N188</f>
        <v>内科</v>
      </c>
      <c r="I188" s="20">
        <f>協力難病指定医!O188</f>
        <v>47514</v>
      </c>
    </row>
    <row r="189" spans="1:9" ht="30" customHeight="1" x14ac:dyDescent="0.15">
      <c r="A189" s="3">
        <v>188</v>
      </c>
      <c r="B189" s="8" t="str">
        <f>協力難病指定医!C189</f>
        <v>大田区</v>
      </c>
      <c r="C189" s="15" t="str">
        <f>協力難病指定医!J189</f>
        <v>池田耳鼻咽喉科医院</v>
      </c>
      <c r="D189" s="9" t="str">
        <f>協力難病指定医!K189</f>
        <v>143-0015</v>
      </c>
      <c r="E189" s="9" t="str">
        <f>協力難病指定医!L189</f>
        <v>大田区大森西３－２１－１３</v>
      </c>
      <c r="F189" s="10" t="str">
        <f>協力難病指定医!M189</f>
        <v>03-3761-0792</v>
      </c>
      <c r="G189" s="15" t="str">
        <f>協力難病指定医!I189</f>
        <v>池田　文</v>
      </c>
      <c r="H189" s="42" t="str">
        <f>協力難病指定医!N189</f>
        <v>耳鼻咽喉科、小児科</v>
      </c>
      <c r="I189" s="20">
        <f>協力難病指定医!O189</f>
        <v>45900</v>
      </c>
    </row>
    <row r="190" spans="1:9" ht="30" customHeight="1" x14ac:dyDescent="0.15">
      <c r="A190" s="3">
        <v>189</v>
      </c>
      <c r="B190" s="8" t="str">
        <f>協力難病指定医!C190</f>
        <v>世田谷区</v>
      </c>
      <c r="C190" s="15" t="str">
        <f>協力難病指定医!J190</f>
        <v>ＧＰクリニック自由が丘</v>
      </c>
      <c r="D190" s="9" t="str">
        <f>協力難病指定医!K190</f>
        <v>158-0083</v>
      </c>
      <c r="E190" s="9" t="str">
        <f>協力難病指定医!L190</f>
        <v>世田谷区奥沢６－２１－１２　ベルヴェディア自由が丘２０１</v>
      </c>
      <c r="F190" s="10" t="str">
        <f>協力難病指定医!M190</f>
        <v>03-6432-1223</v>
      </c>
      <c r="G190" s="15" t="str">
        <f>協力難病指定医!I190</f>
        <v>齋藤　康洋</v>
      </c>
      <c r="H190" s="42" t="str">
        <f>協力難病指定医!N190</f>
        <v>内科、呼吸器内科</v>
      </c>
      <c r="I190" s="20">
        <f>協力難病指定医!O190</f>
        <v>45930</v>
      </c>
    </row>
    <row r="191" spans="1:9" ht="30" customHeight="1" x14ac:dyDescent="0.15">
      <c r="A191" s="3">
        <v>190</v>
      </c>
      <c r="B191" s="8" t="str">
        <f>協力難病指定医!C191</f>
        <v>世田谷区</v>
      </c>
      <c r="C191" s="15" t="str">
        <f>協力難病指定医!J191</f>
        <v>Ｏｐｕｓ　Ｏｎｅ　Ｃｌｉｎｉｃ</v>
      </c>
      <c r="D191" s="9" t="str">
        <f>協力難病指定医!K191</f>
        <v>158-0097</v>
      </c>
      <c r="E191" s="9" t="str">
        <f>協力難病指定医!L191</f>
        <v>世田谷区用賀４－５－２３－Ｂ１</v>
      </c>
      <c r="F191" s="10" t="str">
        <f>協力難病指定医!M191</f>
        <v>070-1354-8913</v>
      </c>
      <c r="G191" s="15" t="str">
        <f>協力難病指定医!I191</f>
        <v>井柳　俊紀</v>
      </c>
      <c r="H191" s="42" t="str">
        <f>協力難病指定医!N191</f>
        <v>内科</v>
      </c>
      <c r="I191" s="20">
        <f>協力難病指定医!O191</f>
        <v>47299</v>
      </c>
    </row>
    <row r="192" spans="1:9" ht="30" customHeight="1" x14ac:dyDescent="0.15">
      <c r="A192" s="3">
        <v>191</v>
      </c>
      <c r="B192" s="8" t="str">
        <f>協力難病指定医!C192</f>
        <v>世田谷区</v>
      </c>
      <c r="C192" s="15" t="str">
        <f>協力難病指定医!J192</f>
        <v>いいじま訪問診療クリニック　世田谷区二子玉川</v>
      </c>
      <c r="D192" s="9" t="str">
        <f>協力難病指定医!K192</f>
        <v>158-0094</v>
      </c>
      <c r="E192" s="9" t="str">
        <f>協力難病指定医!L192</f>
        <v>世田谷区玉川３－２５－１２</v>
      </c>
      <c r="F192" s="10" t="str">
        <f>協力難病指定医!M192</f>
        <v>03-6432-7304</v>
      </c>
      <c r="G192" s="15" t="str">
        <f>協力難病指定医!I192</f>
        <v>西　大輔</v>
      </c>
      <c r="H192" s="42" t="str">
        <f>協力難病指定医!N192</f>
        <v>循環器内科　総合診療科</v>
      </c>
      <c r="I192" s="20">
        <f>協力難病指定医!O192</f>
        <v>47573</v>
      </c>
    </row>
    <row r="193" spans="1:9" ht="30" customHeight="1" x14ac:dyDescent="0.15">
      <c r="A193" s="3">
        <v>192</v>
      </c>
      <c r="B193" s="8" t="str">
        <f>協力難病指定医!C193</f>
        <v>世田谷区</v>
      </c>
      <c r="C193" s="15" t="str">
        <f>協力難病指定医!J193</f>
        <v>ウェルコンパス城南クリニック</v>
      </c>
      <c r="D193" s="9" t="str">
        <f>協力難病指定医!K193</f>
        <v>158-0082</v>
      </c>
      <c r="E193" s="9" t="str">
        <f>協力難病指定医!L193</f>
        <v>世田谷区等々力７－２２－５</v>
      </c>
      <c r="F193" s="10" t="str">
        <f>協力難病指定医!M193</f>
        <v>03-5760-6803</v>
      </c>
      <c r="G193" s="15" t="str">
        <f>協力難病指定医!I193</f>
        <v>清水　淳</v>
      </c>
      <c r="H193" s="42" t="str">
        <f>協力難病指定医!N193</f>
        <v>内科、泌尿器科</v>
      </c>
      <c r="I193" s="20">
        <f>協力難病指定医!O193</f>
        <v>46783</v>
      </c>
    </row>
    <row r="194" spans="1:9" ht="30" customHeight="1" x14ac:dyDescent="0.15">
      <c r="A194" s="3">
        <v>193</v>
      </c>
      <c r="B194" s="8" t="str">
        <f>協力難病指定医!C194</f>
        <v>世田谷区</v>
      </c>
      <c r="C194" s="15" t="str">
        <f>協力難病指定医!J194</f>
        <v>シモキタクリニック</v>
      </c>
      <c r="D194" s="9" t="str">
        <f>協力難病指定医!K194</f>
        <v>155-0031</v>
      </c>
      <c r="E194" s="9" t="str">
        <f>協力難病指定医!L194</f>
        <v>世田谷区北沢２－１７－２　ＡＺＵＲＥ１Ｆ</v>
      </c>
      <c r="F194" s="10" t="str">
        <f>協力難病指定医!M194</f>
        <v>03-3414-5252</v>
      </c>
      <c r="G194" s="15" t="str">
        <f>協力難病指定医!I194</f>
        <v>渡邉　友美</v>
      </c>
      <c r="H194" s="42" t="str">
        <f>協力難病指定医!N194</f>
        <v>内科</v>
      </c>
      <c r="I194" s="20">
        <f>協力難病指定医!O194</f>
        <v>47938</v>
      </c>
    </row>
    <row r="195" spans="1:9" ht="30" customHeight="1" x14ac:dyDescent="0.15">
      <c r="A195" s="3">
        <v>194</v>
      </c>
      <c r="B195" s="8" t="str">
        <f>協力難病指定医!C195</f>
        <v>世田谷区</v>
      </c>
      <c r="C195" s="15" t="str">
        <f>協力難病指定医!J195</f>
        <v>せたがや在宅診療所</v>
      </c>
      <c r="D195" s="9" t="str">
        <f>協力難病指定医!K195</f>
        <v>158-0094</v>
      </c>
      <c r="E195" s="9" t="str">
        <f>協力難病指定医!L195</f>
        <v>世田谷区玉川３－１３－８　七のはなビル2Ｆ</v>
      </c>
      <c r="F195" s="10" t="str">
        <f>協力難病指定医!M195</f>
        <v>03-6447-9089</v>
      </c>
      <c r="G195" s="15" t="str">
        <f>協力難病指定医!I195</f>
        <v>藤森　努</v>
      </c>
      <c r="H195" s="42" t="str">
        <f>協力難病指定医!N195</f>
        <v>内科</v>
      </c>
      <c r="I195" s="20">
        <f>協力難病指定医!O195</f>
        <v>46446</v>
      </c>
    </row>
    <row r="196" spans="1:9" ht="30" customHeight="1" x14ac:dyDescent="0.15">
      <c r="A196" s="3">
        <v>195</v>
      </c>
      <c r="B196" s="8" t="str">
        <f>協力難病指定医!C196</f>
        <v>世田谷区</v>
      </c>
      <c r="C196" s="15" t="str">
        <f>協力難病指定医!J196</f>
        <v>ふたばクリニック</v>
      </c>
      <c r="D196" s="9" t="str">
        <f>協力難病指定医!K196</f>
        <v>154-0024</v>
      </c>
      <c r="E196" s="9" t="str">
        <f>協力難病指定医!L196</f>
        <v>世田谷区三軒茶屋２－８－１１</v>
      </c>
      <c r="F196" s="10" t="str">
        <f>協力難病指定医!M196</f>
        <v>03-3410-2700</v>
      </c>
      <c r="G196" s="15" t="str">
        <f>協力難病指定医!I196</f>
        <v>廣瀬　久人</v>
      </c>
      <c r="H196" s="42" t="str">
        <f>協力難病指定医!N196</f>
        <v>内科</v>
      </c>
      <c r="I196" s="20">
        <f>協力難病指定医!O196</f>
        <v>45961</v>
      </c>
    </row>
    <row r="197" spans="1:9" ht="30" customHeight="1" x14ac:dyDescent="0.15">
      <c r="A197" s="3">
        <v>196</v>
      </c>
      <c r="B197" s="8" t="str">
        <f>協力難病指定医!C197</f>
        <v>世田谷区</v>
      </c>
      <c r="C197" s="15" t="str">
        <f>協力難病指定医!J197</f>
        <v>医療法人財団東京勤労者医療会　農大通り診療所</v>
      </c>
      <c r="D197" s="9" t="str">
        <f>協力難病指定医!K197</f>
        <v>156-0052</v>
      </c>
      <c r="E197" s="9" t="str">
        <f>協力難病指定医!L197</f>
        <v>世田谷区経堂１－５－６　パルファム経堂１ＦＡ</v>
      </c>
      <c r="F197" s="10" t="str">
        <f>協力難病指定医!M197</f>
        <v>03-3439-6051</v>
      </c>
      <c r="G197" s="15" t="str">
        <f>協力難病指定医!I197</f>
        <v>髙津　司</v>
      </c>
      <c r="H197" s="42" t="str">
        <f>協力難病指定医!N197</f>
        <v>内科、腎臓内科</v>
      </c>
      <c r="I197" s="20">
        <f>協力難病指定医!O197</f>
        <v>47391</v>
      </c>
    </row>
    <row r="198" spans="1:9" ht="30" customHeight="1" x14ac:dyDescent="0.15">
      <c r="A198" s="3">
        <v>197</v>
      </c>
      <c r="B198" s="8" t="str">
        <f>協力難病指定医!C198</f>
        <v>世田谷区</v>
      </c>
      <c r="C198" s="15" t="str">
        <f>協力難病指定医!J198</f>
        <v>医療法人社団　イリス訪問診療クリニック</v>
      </c>
      <c r="D198" s="9" t="str">
        <f>協力難病指定医!K198</f>
        <v>158-0098</v>
      </c>
      <c r="E198" s="9" t="str">
        <f>協力難病指定医!L198</f>
        <v>世田谷区上用賀４－３４－１－１１３</v>
      </c>
      <c r="F198" s="10" t="str">
        <f>協力難病指定医!M198</f>
        <v>03-6413-1971</v>
      </c>
      <c r="G198" s="15" t="str">
        <f>協力難病指定医!I198</f>
        <v>中澤　綾</v>
      </c>
      <c r="H198" s="42" t="str">
        <f>協力難病指定医!N198</f>
        <v>内科、外科、緩和ケア内科</v>
      </c>
      <c r="I198" s="20">
        <f>協力難病指定医!O198</f>
        <v>47603</v>
      </c>
    </row>
    <row r="199" spans="1:9" ht="30" customHeight="1" x14ac:dyDescent="0.15">
      <c r="A199" s="3">
        <v>198</v>
      </c>
      <c r="B199" s="8" t="str">
        <f>協力難病指定医!C199</f>
        <v>世田谷区</v>
      </c>
      <c r="C199" s="15" t="str">
        <f>協力難病指定医!J199</f>
        <v>医療法人社団　塩島内科医院</v>
      </c>
      <c r="D199" s="9" t="str">
        <f>協力難病指定医!K199</f>
        <v>157-0063</v>
      </c>
      <c r="E199" s="9" t="str">
        <f>協力難病指定医!L199</f>
        <v>世田谷区粕谷４－８－１２</v>
      </c>
      <c r="F199" s="10" t="str">
        <f>協力難病指定医!M199</f>
        <v>03-3308-5335</v>
      </c>
      <c r="G199" s="15" t="str">
        <f>協力難病指定医!I199</f>
        <v>塩島　俊也</v>
      </c>
      <c r="H199" s="42" t="str">
        <f>協力難病指定医!N199</f>
        <v>内科</v>
      </c>
      <c r="I199" s="20">
        <f>協力難病指定医!O199</f>
        <v>47634</v>
      </c>
    </row>
    <row r="200" spans="1:9" ht="30" customHeight="1" x14ac:dyDescent="0.15">
      <c r="A200" s="3">
        <v>199</v>
      </c>
      <c r="B200" s="8" t="str">
        <f>協力難病指定医!C200</f>
        <v>世田谷区</v>
      </c>
      <c r="C200" s="15" t="str">
        <f>協力難病指定医!J200</f>
        <v>医療法人社団　砧クリニック</v>
      </c>
      <c r="D200" s="9" t="str">
        <f>協力難病指定医!K200</f>
        <v>150-0073</v>
      </c>
      <c r="E200" s="9" t="str">
        <f>協力難病指定医!L200</f>
        <v>世田谷区砧８－８－２０　吉浦ビル２Ｆ</v>
      </c>
      <c r="F200" s="10" t="str">
        <f>協力難病指定医!M200</f>
        <v>03-3416-6013</v>
      </c>
      <c r="G200" s="15" t="str">
        <f>協力難病指定医!I200</f>
        <v>秋元　直人</v>
      </c>
      <c r="H200" s="42" t="str">
        <f>協力難病指定医!N200</f>
        <v>内科、循環器科、外科、小児科</v>
      </c>
      <c r="I200" s="20">
        <f>協力難病指定医!O200</f>
        <v>47452</v>
      </c>
    </row>
    <row r="201" spans="1:9" ht="30" customHeight="1" x14ac:dyDescent="0.15">
      <c r="A201" s="3">
        <v>200</v>
      </c>
      <c r="B201" s="8" t="str">
        <f>協力難病指定医!C201</f>
        <v>世田谷区</v>
      </c>
      <c r="C201" s="15" t="str">
        <f>協力難病指定医!J201</f>
        <v>医療法人社団はなまる会　烏山はなクリニック</v>
      </c>
      <c r="D201" s="9" t="str">
        <f>協力難病指定医!K201</f>
        <v>157-0062</v>
      </c>
      <c r="E201" s="9" t="str">
        <f>協力難病指定医!L201</f>
        <v>世田谷区南烏山６－１２－１２　コーシャハイム千歳烏山１２号棟１Ｆ</v>
      </c>
      <c r="F201" s="10" t="str">
        <f>協力難病指定医!M201</f>
        <v>03-5315-3315</v>
      </c>
      <c r="G201" s="15" t="str">
        <f>協力難病指定医!I201</f>
        <v>增井　一夫</v>
      </c>
      <c r="H201" s="42" t="str">
        <f>協力難病指定医!N201</f>
        <v>呼吸器外科</v>
      </c>
      <c r="I201" s="20">
        <f>協力難病指定医!O201</f>
        <v>47603</v>
      </c>
    </row>
    <row r="202" spans="1:9" ht="30" customHeight="1" x14ac:dyDescent="0.15">
      <c r="A202" s="3">
        <v>201</v>
      </c>
      <c r="B202" s="8" t="str">
        <f>協力難病指定医!C202</f>
        <v>世田谷区</v>
      </c>
      <c r="C202" s="15" t="str">
        <f>協力難病指定医!J202</f>
        <v>医療法人社団はなまる会　千歳台はなクリニック</v>
      </c>
      <c r="D202" s="9" t="str">
        <f>協力難病指定医!K202</f>
        <v>157-0071</v>
      </c>
      <c r="E202" s="9" t="str">
        <f>協力難病指定医!L202</f>
        <v>世田谷区千歳台５－２２－１ー１・２・４Ｆ</v>
      </c>
      <c r="F202" s="10" t="str">
        <f>協力難病指定医!M202</f>
        <v>03-5490-7061</v>
      </c>
      <c r="G202" s="15" t="str">
        <f>協力難病指定医!I202</f>
        <v>宮　典生</v>
      </c>
      <c r="H202" s="42" t="str">
        <f>協力難病指定医!N202</f>
        <v>循環器内科</v>
      </c>
      <c r="I202" s="20">
        <f>協力難病指定医!O202</f>
        <v>47603</v>
      </c>
    </row>
    <row r="203" spans="1:9" ht="30" customHeight="1" x14ac:dyDescent="0.15">
      <c r="A203" s="3">
        <v>202</v>
      </c>
      <c r="B203" s="8" t="str">
        <f>協力難病指定医!C203</f>
        <v>世田谷区</v>
      </c>
      <c r="C203" s="15" t="str">
        <f>協力難病指定医!J203</f>
        <v>医療法人社団はなまる会　千歳台はなクリニック</v>
      </c>
      <c r="D203" s="9" t="str">
        <f>協力難病指定医!K203</f>
        <v>157-0071</v>
      </c>
      <c r="E203" s="9" t="str">
        <f>協力難病指定医!L203</f>
        <v>世田谷区千歳台５－２２－１</v>
      </c>
      <c r="F203" s="10" t="str">
        <f>協力難病指定医!M203</f>
        <v>03-5490-7061</v>
      </c>
      <c r="G203" s="15" t="str">
        <f>協力難病指定医!I203</f>
        <v>池田　貴行</v>
      </c>
      <c r="H203" s="42" t="str">
        <f>協力難病指定医!N203</f>
        <v>内科</v>
      </c>
      <c r="I203" s="20">
        <f>協力難病指定医!O203</f>
        <v>46721</v>
      </c>
    </row>
    <row r="204" spans="1:9" ht="30" customHeight="1" x14ac:dyDescent="0.15">
      <c r="A204" s="3">
        <v>203</v>
      </c>
      <c r="B204" s="8" t="str">
        <f>協力難病指定医!C204</f>
        <v>世田谷区</v>
      </c>
      <c r="C204" s="15" t="str">
        <f>協力難病指定医!J204</f>
        <v>医療法人社団はなまる会　千歳台はなクリニック</v>
      </c>
      <c r="D204" s="9" t="str">
        <f>協力難病指定医!K204</f>
        <v>157-0071</v>
      </c>
      <c r="E204" s="9" t="str">
        <f>協力難病指定医!L204</f>
        <v>世田谷区千歳台５－２２－１ー１・２・４Ｆ</v>
      </c>
      <c r="F204" s="10" t="str">
        <f>協力難病指定医!M204</f>
        <v>03-5490-7061</v>
      </c>
      <c r="G204" s="15" t="str">
        <f>協力難病指定医!I204</f>
        <v>中山　総一郎</v>
      </c>
      <c r="H204" s="42" t="str">
        <f>協力難病指定医!N204</f>
        <v>内科</v>
      </c>
      <c r="I204" s="20">
        <f>協力難病指定医!O204</f>
        <v>47603</v>
      </c>
    </row>
    <row r="205" spans="1:9" ht="30" customHeight="1" x14ac:dyDescent="0.15">
      <c r="A205" s="3">
        <v>204</v>
      </c>
      <c r="B205" s="8" t="str">
        <f>協力難病指定医!C205</f>
        <v>世田谷区</v>
      </c>
      <c r="C205" s="15" t="str">
        <f>協力難病指定医!J205</f>
        <v>医療法人社団はなまる会　千歳台はなクリニック</v>
      </c>
      <c r="D205" s="9" t="str">
        <f>協力難病指定医!K205</f>
        <v>157-0071</v>
      </c>
      <c r="E205" s="9" t="str">
        <f>協力難病指定医!L205</f>
        <v>世田谷区千歳台５－２２－１ー１・２・４Ｆ</v>
      </c>
      <c r="F205" s="10" t="str">
        <f>協力難病指定医!M205</f>
        <v>03-5490-7061</v>
      </c>
      <c r="G205" s="15" t="str">
        <f>協力難病指定医!I205</f>
        <v>藤江　俊雄</v>
      </c>
      <c r="H205" s="42" t="str">
        <f>協力難病指定医!N205</f>
        <v>循環器内科</v>
      </c>
      <c r="I205" s="20">
        <f>協力難病指定医!O205</f>
        <v>47603</v>
      </c>
    </row>
    <row r="206" spans="1:9" ht="30" customHeight="1" x14ac:dyDescent="0.15">
      <c r="A206" s="3">
        <v>205</v>
      </c>
      <c r="B206" s="8" t="str">
        <f>協力難病指定医!C206</f>
        <v>世田谷区</v>
      </c>
      <c r="C206" s="15" t="str">
        <f>協力難病指定医!J206</f>
        <v>医療法人社団プラタナス　桜新町アーバンクリニック</v>
      </c>
      <c r="D206" s="9" t="str">
        <f>協力難病指定医!K206</f>
        <v>154-0014</v>
      </c>
      <c r="E206" s="9" t="str">
        <f>協力難病指定医!L206</f>
        <v>世田谷区新町３－２１－１　さくらウェルガーデン２Ｆ</v>
      </c>
      <c r="F206" s="10" t="str">
        <f>協力難病指定医!M206</f>
        <v>03-3429-1192</v>
      </c>
      <c r="G206" s="15" t="str">
        <f>協力難病指定医!I206</f>
        <v>藤田　麻衣子</v>
      </c>
      <c r="H206" s="42" t="str">
        <f>協力難病指定医!N206</f>
        <v>内科</v>
      </c>
      <c r="I206" s="20">
        <f>協力難病指定医!O206</f>
        <v>47330</v>
      </c>
    </row>
    <row r="207" spans="1:9" ht="30" customHeight="1" x14ac:dyDescent="0.15">
      <c r="A207" s="3">
        <v>206</v>
      </c>
      <c r="B207" s="8" t="str">
        <f>協力難病指定医!C207</f>
        <v>世田谷区</v>
      </c>
      <c r="C207" s="15" t="str">
        <f>協力難病指定医!J207</f>
        <v>医療法人社団プラタナス　松原アーバンクリニック</v>
      </c>
      <c r="D207" s="9" t="str">
        <f>協力難病指定医!K207</f>
        <v>156-0043</v>
      </c>
      <c r="E207" s="9" t="str">
        <f>協力難病指定医!L207</f>
        <v>世田谷区松原５－３４－６</v>
      </c>
      <c r="F207" s="10" t="str">
        <f>協力難病指定医!M207</f>
        <v>03-5355-3388</v>
      </c>
      <c r="G207" s="15" t="str">
        <f>協力難病指定医!I207</f>
        <v>梅田　耕明</v>
      </c>
      <c r="H207" s="42" t="str">
        <f>協力難病指定医!N207</f>
        <v>内科、消化器内科</v>
      </c>
      <c r="I207" s="20">
        <f>協力難病指定医!O207</f>
        <v>46904</v>
      </c>
    </row>
    <row r="208" spans="1:9" ht="30" customHeight="1" x14ac:dyDescent="0.15">
      <c r="A208" s="3">
        <v>207</v>
      </c>
      <c r="B208" s="8" t="str">
        <f>協力難病指定医!C208</f>
        <v>世田谷区</v>
      </c>
      <c r="C208" s="15" t="str">
        <f>協力難病指定医!J208</f>
        <v>医療法人社団医真会　世田谷ホームケアクリニック</v>
      </c>
      <c r="D208" s="9" t="str">
        <f>協力難病指定医!K208</f>
        <v>157-0062</v>
      </c>
      <c r="E208" s="9" t="str">
        <f>協力難病指定医!L208</f>
        <v>世田谷区南烏山１－１０－２５　グランディオール芦花１Ｆ</v>
      </c>
      <c r="F208" s="10" t="str">
        <f>協力難病指定医!M208</f>
        <v>03-5316-5250</v>
      </c>
      <c r="G208" s="15" t="str">
        <f>協力難病指定医!I208</f>
        <v>佐伯　久美子</v>
      </c>
      <c r="H208" s="42" t="str">
        <f>協力難病指定医!N208</f>
        <v>内科、訪問診療</v>
      </c>
      <c r="I208" s="20">
        <f>協力難病指定医!O208</f>
        <v>46356</v>
      </c>
    </row>
    <row r="209" spans="1:9" ht="30" customHeight="1" x14ac:dyDescent="0.15">
      <c r="A209" s="3">
        <v>208</v>
      </c>
      <c r="B209" s="8" t="str">
        <f>協力難病指定医!C209</f>
        <v>世田谷区</v>
      </c>
      <c r="C209" s="15" t="str">
        <f>協力難病指定医!J209</f>
        <v>医療法人社団医真会　世田谷ホームケアクリニック</v>
      </c>
      <c r="D209" s="9" t="str">
        <f>協力難病指定医!K209</f>
        <v>157-0062</v>
      </c>
      <c r="E209" s="9" t="str">
        <f>協力難病指定医!L209</f>
        <v>世田谷区南烏山１－１０－２５　グランディオール芦花１Ｆ</v>
      </c>
      <c r="F209" s="10" t="str">
        <f>協力難病指定医!M209</f>
        <v>03-5316-5250</v>
      </c>
      <c r="G209" s="15" t="str">
        <f>協力難病指定医!I209</f>
        <v>太田　雅也</v>
      </c>
      <c r="H209" s="42" t="str">
        <f>協力難病指定医!N209</f>
        <v>泌尿器科、内科、外科、在宅医療</v>
      </c>
      <c r="I209" s="20">
        <f>協力難病指定医!O209</f>
        <v>46022</v>
      </c>
    </row>
    <row r="210" spans="1:9" ht="30" customHeight="1" x14ac:dyDescent="0.15">
      <c r="A210" s="3">
        <v>209</v>
      </c>
      <c r="B210" s="8" t="str">
        <f>協力難病指定医!C210</f>
        <v>世田谷区</v>
      </c>
      <c r="C210" s="15" t="str">
        <f>協力難病指定医!J210</f>
        <v>医療法人社団医真会　世田谷ホームケアクリニック</v>
      </c>
      <c r="D210" s="9" t="str">
        <f>協力難病指定医!K210</f>
        <v>157-0062</v>
      </c>
      <c r="E210" s="9" t="str">
        <f>協力難病指定医!L210</f>
        <v>世田谷区南烏山３－６－１１－１Ｆ</v>
      </c>
      <c r="F210" s="10" t="str">
        <f>協力難病指定医!M210</f>
        <v>03-6909-1922</v>
      </c>
      <c r="G210" s="15" t="str">
        <f>協力難病指定医!I210</f>
        <v>藤原　康宏</v>
      </c>
      <c r="H210" s="42" t="str">
        <f>協力難病指定医!N210</f>
        <v>消化器内科、訪問診療</v>
      </c>
      <c r="I210" s="20">
        <f>協力難病指定医!O210</f>
        <v>47118</v>
      </c>
    </row>
    <row r="211" spans="1:9" ht="30" customHeight="1" x14ac:dyDescent="0.15">
      <c r="A211" s="3">
        <v>210</v>
      </c>
      <c r="B211" s="8" t="str">
        <f>協力難病指定医!C211</f>
        <v>世田谷区</v>
      </c>
      <c r="C211" s="15" t="str">
        <f>協力難病指定医!J211</f>
        <v>医療法人社団井上外科記念会　世田谷井上病院</v>
      </c>
      <c r="D211" s="9" t="str">
        <f>協力難病指定医!K211</f>
        <v>156-0054</v>
      </c>
      <c r="E211" s="9" t="str">
        <f>協力難病指定医!L211</f>
        <v>世田谷区桜丘４－２５－８</v>
      </c>
      <c r="F211" s="10" t="str">
        <f>協力難病指定医!M211</f>
        <v>03-3425-1817</v>
      </c>
      <c r="G211" s="15" t="str">
        <f>協力難病指定医!I211</f>
        <v>井上　和幸</v>
      </c>
      <c r="H211" s="42" t="str">
        <f>協力難病指定医!N211</f>
        <v>内科</v>
      </c>
      <c r="I211" s="20">
        <f>協力難病指定医!O211</f>
        <v>47452</v>
      </c>
    </row>
    <row r="212" spans="1:9" ht="30" customHeight="1" x14ac:dyDescent="0.15">
      <c r="A212" s="3">
        <v>211</v>
      </c>
      <c r="B212" s="8" t="str">
        <f>協力難病指定医!C212</f>
        <v>世田谷区</v>
      </c>
      <c r="C212" s="15" t="str">
        <f>協力難病指定医!J212</f>
        <v>医療法人社団温心会　いずみクリニック</v>
      </c>
      <c r="D212" s="9" t="str">
        <f>協力難病指定医!K212</f>
        <v>158-0097</v>
      </c>
      <c r="E212" s="9" t="str">
        <f>協力難病指定医!L212</f>
        <v>世田谷区用賀４－５－２０　アドバンス高荒５Ｆ</v>
      </c>
      <c r="F212" s="10" t="str">
        <f>協力難病指定医!M212</f>
        <v>03-6411-7707</v>
      </c>
      <c r="G212" s="15" t="str">
        <f>協力難病指定医!I212</f>
        <v>藤井　徹朗</v>
      </c>
      <c r="H212" s="42" t="str">
        <f>協力難病指定医!N212</f>
        <v>内科</v>
      </c>
      <c r="I212" s="20">
        <f>協力難病指定医!O212</f>
        <v>46265</v>
      </c>
    </row>
    <row r="213" spans="1:9" ht="30" customHeight="1" x14ac:dyDescent="0.15">
      <c r="A213" s="3">
        <v>212</v>
      </c>
      <c r="B213" s="8" t="str">
        <f>協力難病指定医!C213</f>
        <v>世田谷区</v>
      </c>
      <c r="C213" s="15" t="str">
        <f>協力難病指定医!J213</f>
        <v>医療法人社団下田緑眞会　千歳烏山アクアクリニック</v>
      </c>
      <c r="D213" s="9" t="str">
        <f>協力難病指定医!K213</f>
        <v>157-0061</v>
      </c>
      <c r="E213" s="9" t="str">
        <f>協力難病指定医!L213</f>
        <v>世田谷区北烏山９－１６－２３</v>
      </c>
      <c r="F213" s="10" t="str">
        <f>協力難病指定医!M213</f>
        <v>03-6909-1602</v>
      </c>
      <c r="G213" s="15" t="str">
        <f>協力難病指定医!I213</f>
        <v>牧田　明</v>
      </c>
      <c r="H213" s="42" t="str">
        <f>協力難病指定医!N213</f>
        <v>内科</v>
      </c>
      <c r="I213" s="20">
        <f>協力難病指定医!O213</f>
        <v>46691</v>
      </c>
    </row>
    <row r="214" spans="1:9" ht="30" customHeight="1" x14ac:dyDescent="0.15">
      <c r="A214" s="3">
        <v>213</v>
      </c>
      <c r="B214" s="8" t="str">
        <f>協力難病指定医!C214</f>
        <v>世田谷区</v>
      </c>
      <c r="C214" s="15" t="str">
        <f>協力難病指定医!J214</f>
        <v>医療法人社団慶実会　グレースホームケアクリニック</v>
      </c>
      <c r="D214" s="9" t="str">
        <f>協力難病指定医!K214</f>
        <v>158-0083</v>
      </c>
      <c r="E214" s="9" t="str">
        <f>協力難病指定医!L214</f>
        <v>世田谷区奥沢３－３５－１４</v>
      </c>
      <c r="F214" s="10" t="str">
        <f>協力難病指定医!M214</f>
        <v>03-6425-8772</v>
      </c>
      <c r="G214" s="15" t="str">
        <f>協力難病指定医!I214</f>
        <v>横山　郁夫</v>
      </c>
      <c r="H214" s="42" t="str">
        <f>協力難病指定医!N214</f>
        <v>内科、循環器内科、整形外科、精神科</v>
      </c>
      <c r="I214" s="20">
        <f>協力難病指定医!O214</f>
        <v>47118</v>
      </c>
    </row>
    <row r="215" spans="1:9" ht="30" customHeight="1" x14ac:dyDescent="0.15">
      <c r="A215" s="3">
        <v>214</v>
      </c>
      <c r="B215" s="8" t="str">
        <f>協力難病指定医!C215</f>
        <v>世田谷区</v>
      </c>
      <c r="C215" s="15" t="str">
        <f>協力難病指定医!J215</f>
        <v>医療法人社団慧愛会　清泉メディカルクリニック</v>
      </c>
      <c r="D215" s="9" t="str">
        <f>協力難病指定医!K215</f>
        <v>155-0032</v>
      </c>
      <c r="E215" s="9" t="str">
        <f>協力難病指定医!L215</f>
        <v>世田谷区代沢２－３６－３０　池ノ上廣井ビル３Ｆ</v>
      </c>
      <c r="F215" s="10" t="str">
        <f>協力難病指定医!M215</f>
        <v>03-5433-4041</v>
      </c>
      <c r="G215" s="15" t="str">
        <f>協力難病指定医!I215</f>
        <v>木村　知一郎</v>
      </c>
      <c r="H215" s="42" t="str">
        <f>協力難病指定医!N215</f>
        <v>内科、皮膚科、精神科、眼科</v>
      </c>
      <c r="I215" s="20">
        <f>協力難病指定医!O215</f>
        <v>47634</v>
      </c>
    </row>
    <row r="216" spans="1:9" ht="30" customHeight="1" x14ac:dyDescent="0.15">
      <c r="A216" s="3">
        <v>215</v>
      </c>
      <c r="B216" s="8" t="str">
        <f>協力難病指定医!C216</f>
        <v>世田谷区</v>
      </c>
      <c r="C216" s="15" t="str">
        <f>協力難病指定医!J216</f>
        <v>医療法人社団慧愛会　清泉メディカルクリニック</v>
      </c>
      <c r="D216" s="9" t="str">
        <f>協力難病指定医!K216</f>
        <v>155-0032</v>
      </c>
      <c r="E216" s="9" t="str">
        <f>協力難病指定医!L216</f>
        <v>世田谷区代沢２－３６－３０　池ノ上廣井ビル３Ｆ</v>
      </c>
      <c r="F216" s="10" t="str">
        <f>協力難病指定医!M216</f>
        <v>03-5433-4041</v>
      </c>
      <c r="G216" s="15" t="str">
        <f>協力難病指定医!I216</f>
        <v>野口　淳</v>
      </c>
      <c r="H216" s="42" t="str">
        <f>協力難病指定医!N216</f>
        <v>内科、皮膚科、精神科、眼科</v>
      </c>
      <c r="I216" s="20">
        <f>協力難病指定医!O216</f>
        <v>47634</v>
      </c>
    </row>
    <row r="217" spans="1:9" ht="30" customHeight="1" x14ac:dyDescent="0.15">
      <c r="A217" s="3">
        <v>216</v>
      </c>
      <c r="B217" s="8" t="str">
        <f>協力難病指定医!C217</f>
        <v>世田谷区</v>
      </c>
      <c r="C217" s="15" t="str">
        <f>協力難病指定医!J217</f>
        <v>医療法人社団健身会　さくら中央クリニック</v>
      </c>
      <c r="D217" s="9" t="str">
        <f>協力難病指定医!K217</f>
        <v>154-0014</v>
      </c>
      <c r="E217" s="9" t="str">
        <f>協力難病指定医!L217</f>
        <v>世田谷区新町２－６－６</v>
      </c>
      <c r="F217" s="10" t="str">
        <f>協力難病指定医!M217</f>
        <v>03-6413-9290</v>
      </c>
      <c r="G217" s="15" t="str">
        <f>協力難病指定医!I217</f>
        <v>小栗　理人</v>
      </c>
      <c r="H217" s="42" t="str">
        <f>協力難病指定医!N217</f>
        <v>内科</v>
      </c>
      <c r="I217" s="20">
        <f>協力難病指定医!O217</f>
        <v>47968</v>
      </c>
    </row>
    <row r="218" spans="1:9" ht="30" customHeight="1" x14ac:dyDescent="0.15">
      <c r="A218" s="3">
        <v>217</v>
      </c>
      <c r="B218" s="8" t="str">
        <f>協力難病指定医!C218</f>
        <v>世田谷区</v>
      </c>
      <c r="C218" s="15" t="str">
        <f>協力難病指定医!J218</f>
        <v>医療法人社団健身会　さくら中央クリニック</v>
      </c>
      <c r="D218" s="9" t="str">
        <f>協力難病指定医!K218</f>
        <v>154-0014</v>
      </c>
      <c r="E218" s="9" t="str">
        <f>協力難病指定医!L218</f>
        <v>世田谷区新町２－６－６</v>
      </c>
      <c r="F218" s="10" t="str">
        <f>協力難病指定医!M218</f>
        <v>03-6413-9290</v>
      </c>
      <c r="G218" s="15" t="str">
        <f>協力難病指定医!I218</f>
        <v>大屋　喜章</v>
      </c>
      <c r="H218" s="42" t="str">
        <f>協力難病指定医!N218</f>
        <v>内科、外科</v>
      </c>
      <c r="I218" s="20">
        <f>協力難病指定医!O218</f>
        <v>46721</v>
      </c>
    </row>
    <row r="219" spans="1:9" ht="30" customHeight="1" x14ac:dyDescent="0.15">
      <c r="A219" s="3">
        <v>218</v>
      </c>
      <c r="B219" s="8" t="str">
        <f>協力難病指定医!C219</f>
        <v>世田谷区</v>
      </c>
      <c r="C219" s="15" t="str">
        <f>協力難病指定医!J219</f>
        <v>医療法人社団寿恵会　深沢１丁目クリニック</v>
      </c>
      <c r="D219" s="9" t="str">
        <f>協力難病指定医!K219</f>
        <v>158-0081</v>
      </c>
      <c r="E219" s="9" t="str">
        <f>協力難病指定医!L219</f>
        <v>世田谷区深沢１－３９－１０</v>
      </c>
      <c r="F219" s="10" t="str">
        <f>協力難病指定医!M219</f>
        <v>03-5758-8310</v>
      </c>
      <c r="G219" s="15" t="str">
        <f>協力難病指定医!I219</f>
        <v>鹿野　真実</v>
      </c>
      <c r="H219" s="42" t="str">
        <f>協力難病指定医!N219</f>
        <v>内科</v>
      </c>
      <c r="I219" s="20">
        <f>協力難病指定医!O219</f>
        <v>45930</v>
      </c>
    </row>
    <row r="220" spans="1:9" ht="30" customHeight="1" x14ac:dyDescent="0.15">
      <c r="A220" s="3">
        <v>219</v>
      </c>
      <c r="B220" s="8" t="str">
        <f>協力難病指定医!C220</f>
        <v>世田谷区</v>
      </c>
      <c r="C220" s="15" t="str">
        <f>協力難病指定医!J220</f>
        <v>医療法人社団城南会　西條クリニック下馬</v>
      </c>
      <c r="D220" s="9" t="str">
        <f>協力難病指定医!K220</f>
        <v>154-0002</v>
      </c>
      <c r="E220" s="9" t="str">
        <f>協力難病指定医!L220</f>
        <v>世田谷区下馬６－３１－１９</v>
      </c>
      <c r="F220" s="10" t="str">
        <f>協力難病指定医!M220</f>
        <v>03-3421-4386</v>
      </c>
      <c r="G220" s="15" t="str">
        <f>協力難病指定医!I220</f>
        <v>大嶋　智</v>
      </c>
      <c r="H220" s="42" t="str">
        <f>協力難病指定医!N220</f>
        <v>内科</v>
      </c>
      <c r="I220" s="20">
        <f>協力難病指定医!O220</f>
        <v>45961</v>
      </c>
    </row>
    <row r="221" spans="1:9" ht="30" customHeight="1" x14ac:dyDescent="0.15">
      <c r="A221" s="3">
        <v>220</v>
      </c>
      <c r="B221" s="8" t="str">
        <f>協力難病指定医!C221</f>
        <v>世田谷区</v>
      </c>
      <c r="C221" s="15" t="str">
        <f>協力難病指定医!J221</f>
        <v>医療法人社団聖ベネディクト会　一生堂クリニック</v>
      </c>
      <c r="D221" s="9" t="str">
        <f>協力難病指定医!K221</f>
        <v>157-0065</v>
      </c>
      <c r="E221" s="9" t="str">
        <f>協力難病指定医!L221</f>
        <v>世田谷区上祖師谷５－１８－１０</v>
      </c>
      <c r="F221" s="10" t="str">
        <f>協力難病指定医!M221</f>
        <v>03-3326-6602</v>
      </c>
      <c r="G221" s="15" t="str">
        <f>協力難病指定医!I221</f>
        <v>中野　雄太</v>
      </c>
      <c r="H221" s="42" t="str">
        <f>協力難病指定医!N221</f>
        <v>内科、脳神経内科</v>
      </c>
      <c r="I221" s="20">
        <f>協力難病指定医!O221</f>
        <v>47542</v>
      </c>
    </row>
    <row r="222" spans="1:9" ht="30" customHeight="1" x14ac:dyDescent="0.15">
      <c r="A222" s="3">
        <v>221</v>
      </c>
      <c r="B222" s="8" t="str">
        <f>協力難病指定医!C222</f>
        <v>世田谷区</v>
      </c>
      <c r="C222" s="15" t="str">
        <f>協力難病指定医!J222</f>
        <v>医療法人社団聖ベネディクト会　一生堂クリニック</v>
      </c>
      <c r="D222" s="9" t="str">
        <f>協力難病指定医!K222</f>
        <v>157-0065</v>
      </c>
      <c r="E222" s="9" t="str">
        <f>協力難病指定医!L222</f>
        <v>世田谷区上祖師谷５－１８－１０</v>
      </c>
      <c r="F222" s="10" t="str">
        <f>協力難病指定医!M222</f>
        <v>03-3326-6602</v>
      </c>
      <c r="G222" s="15" t="str">
        <f>協力難病指定医!I222</f>
        <v>齋藤　博</v>
      </c>
      <c r="H222" s="42" t="str">
        <f>協力難病指定医!N222</f>
        <v>内科</v>
      </c>
      <c r="I222" s="20">
        <f>協力難病指定医!O222</f>
        <v>47999</v>
      </c>
    </row>
    <row r="223" spans="1:9" ht="30" customHeight="1" x14ac:dyDescent="0.15">
      <c r="A223" s="3">
        <v>222</v>
      </c>
      <c r="B223" s="8" t="str">
        <f>協力難病指定医!C223</f>
        <v>世田谷区</v>
      </c>
      <c r="C223" s="15" t="str">
        <f>協力難病指定医!J223</f>
        <v>医療法人社団聖ベネディクト会　一生堂クリニック</v>
      </c>
      <c r="D223" s="9" t="str">
        <f>協力難病指定医!K223</f>
        <v>157-0065</v>
      </c>
      <c r="E223" s="9" t="str">
        <f>協力難病指定医!L223</f>
        <v>世田谷区上祖師谷５－１８－１０－１Ｆ</v>
      </c>
      <c r="F223" s="10" t="str">
        <f>協力難病指定医!M223</f>
        <v>03-3326-6602</v>
      </c>
      <c r="G223" s="15" t="str">
        <f>協力難病指定医!I223</f>
        <v>濵田　真輝</v>
      </c>
      <c r="H223" s="42" t="str">
        <f>協力難病指定医!N223</f>
        <v>内科</v>
      </c>
      <c r="I223" s="20">
        <f>協力難病指定医!O223</f>
        <v>47542</v>
      </c>
    </row>
    <row r="224" spans="1:9" ht="30" customHeight="1" x14ac:dyDescent="0.15">
      <c r="A224" s="3">
        <v>223</v>
      </c>
      <c r="B224" s="8" t="str">
        <f>協力難病指定医!C224</f>
        <v>世田谷区</v>
      </c>
      <c r="C224" s="15" t="str">
        <f>協力難病指定医!J224</f>
        <v>医療法人社団青い鳥会　上田クリニック</v>
      </c>
      <c r="D224" s="9" t="str">
        <f>協力難病指定医!K224</f>
        <v>158-0083</v>
      </c>
      <c r="E224" s="9" t="str">
        <f>協力難病指定医!L224</f>
        <v>世田谷区奥沢７－１９－９</v>
      </c>
      <c r="F224" s="10" t="str">
        <f>協力難病指定医!M224</f>
        <v>03-6809-7031</v>
      </c>
      <c r="G224" s="15" t="str">
        <f>協力難病指定医!I224</f>
        <v>上鶴　里央子</v>
      </c>
      <c r="H224" s="42" t="str">
        <f>協力難病指定医!N224</f>
        <v>内科</v>
      </c>
      <c r="I224" s="20">
        <f>協力難病指定医!O224</f>
        <v>46843</v>
      </c>
    </row>
    <row r="225" spans="1:9" ht="30" customHeight="1" x14ac:dyDescent="0.15">
      <c r="A225" s="3">
        <v>224</v>
      </c>
      <c r="B225" s="8" t="str">
        <f>協力難病指定医!C225</f>
        <v>世田谷区</v>
      </c>
      <c r="C225" s="15" t="str">
        <f>協力難病指定医!J225</f>
        <v>医療法人社団創福会　ふくろうクリニック等々力</v>
      </c>
      <c r="D225" s="9" t="str">
        <f>協力難病指定医!K225</f>
        <v>158-0082</v>
      </c>
      <c r="E225" s="9" t="str">
        <f>協力難病指定医!L225</f>
        <v>世田谷区等々力３－５－２　ヒューリック等々力ビル３Ｆ</v>
      </c>
      <c r="F225" s="10" t="str">
        <f>協力難病指定医!M225</f>
        <v>03-5758-3270</v>
      </c>
      <c r="G225" s="15" t="str">
        <f>協力難病指定医!I225</f>
        <v>片本　行信</v>
      </c>
      <c r="H225" s="42" t="str">
        <f>協力難病指定医!N225</f>
        <v>内科、精神科、神経内科</v>
      </c>
      <c r="I225" s="20">
        <f>協力難病指定医!O225</f>
        <v>47542</v>
      </c>
    </row>
    <row r="226" spans="1:9" ht="30" customHeight="1" x14ac:dyDescent="0.15">
      <c r="A226" s="3">
        <v>225</v>
      </c>
      <c r="B226" s="8" t="str">
        <f>協力難病指定医!C226</f>
        <v>世田谷区</v>
      </c>
      <c r="C226" s="15" t="str">
        <f>協力難病指定医!J226</f>
        <v>医療法人社団長伸会　メディカルライフ世田谷クリニック</v>
      </c>
      <c r="D226" s="9" t="str">
        <f>協力難病指定医!K226</f>
        <v>156-0054</v>
      </c>
      <c r="E226" s="9" t="str">
        <f>協力難病指定医!L226</f>
        <v>世田谷区桜丘４－１６－９</v>
      </c>
      <c r="F226" s="10" t="str">
        <f>協力難病指定医!M226</f>
        <v>03-5426-0066</v>
      </c>
      <c r="G226" s="15" t="str">
        <f>協力難病指定医!I226</f>
        <v>中川　知亮</v>
      </c>
      <c r="H226" s="42" t="str">
        <f>協力難病指定医!N226</f>
        <v>一般内科</v>
      </c>
      <c r="I226" s="20">
        <f>協力難病指定医!O226</f>
        <v>47573</v>
      </c>
    </row>
    <row r="227" spans="1:9" ht="30" customHeight="1" x14ac:dyDescent="0.15">
      <c r="A227" s="3">
        <v>226</v>
      </c>
      <c r="B227" s="8" t="str">
        <f>協力難病指定医!C227</f>
        <v>世田谷区</v>
      </c>
      <c r="C227" s="15" t="str">
        <f>協力難病指定医!J227</f>
        <v>医療法人社団東京白報会　せたがや在宅診療所</v>
      </c>
      <c r="D227" s="9" t="str">
        <f>協力難病指定医!K227</f>
        <v>158-0094</v>
      </c>
      <c r="E227" s="9" t="str">
        <f>協力難病指定医!L227</f>
        <v>世田谷区玉川３－１３－８　七のはなビル２Ｆ</v>
      </c>
      <c r="F227" s="10" t="str">
        <f>協力難病指定医!M227</f>
        <v>03-6447-9089</v>
      </c>
      <c r="G227" s="15" t="str">
        <f>協力難病指定医!I227</f>
        <v>和田　京子</v>
      </c>
      <c r="H227" s="42" t="str">
        <f>協力難病指定医!N227</f>
        <v>内科</v>
      </c>
      <c r="I227" s="20">
        <f>協力難病指定医!O227</f>
        <v>46173</v>
      </c>
    </row>
    <row r="228" spans="1:9" ht="30" customHeight="1" x14ac:dyDescent="0.15">
      <c r="A228" s="3">
        <v>227</v>
      </c>
      <c r="B228" s="8" t="str">
        <f>協力難病指定医!C228</f>
        <v>世田谷区</v>
      </c>
      <c r="C228" s="15" t="str">
        <f>協力難病指定医!J228</f>
        <v>医療法人社団明正会　ウェルコンパス城南クリニック</v>
      </c>
      <c r="D228" s="9" t="str">
        <f>協力難病指定医!K228</f>
        <v>158-0082</v>
      </c>
      <c r="E228" s="9" t="str">
        <f>協力難病指定医!L228</f>
        <v>世田谷区等々力７－２２－５</v>
      </c>
      <c r="F228" s="10" t="str">
        <f>協力難病指定医!M228</f>
        <v>03-5760-6803</v>
      </c>
      <c r="G228" s="15" t="str">
        <f>協力難病指定医!I228</f>
        <v>仁木　華子</v>
      </c>
      <c r="H228" s="42" t="str">
        <f>協力難病指定医!N228</f>
        <v>内科、循環器内科</v>
      </c>
      <c r="I228" s="20">
        <f>協力難病指定医!O228</f>
        <v>46843</v>
      </c>
    </row>
    <row r="229" spans="1:9" ht="30" customHeight="1" x14ac:dyDescent="0.15">
      <c r="A229" s="3">
        <v>228</v>
      </c>
      <c r="B229" s="8" t="str">
        <f>協力難病指定医!C229</f>
        <v>世田谷区</v>
      </c>
      <c r="C229" s="15" t="str">
        <f>協力難病指定医!J229</f>
        <v>医療法人社団頌和会　村田医院</v>
      </c>
      <c r="D229" s="9" t="str">
        <f>協力難病指定医!K229</f>
        <v>154-0021</v>
      </c>
      <c r="E229" s="9" t="str">
        <f>協力難病指定医!L229</f>
        <v>世田谷区豪徳寺２－１６－２５</v>
      </c>
      <c r="F229" s="10" t="str">
        <f>協力難病指定医!M229</f>
        <v>03-3425-2612</v>
      </c>
      <c r="G229" s="15" t="str">
        <f>協力難病指定医!I229</f>
        <v>村田　昌隆</v>
      </c>
      <c r="H229" s="42" t="str">
        <f>協力難病指定医!N229</f>
        <v>内科、消化器内科</v>
      </c>
      <c r="I229" s="20">
        <f>協力難病指定医!O229</f>
        <v>47634</v>
      </c>
    </row>
    <row r="230" spans="1:9" ht="30" customHeight="1" x14ac:dyDescent="0.15">
      <c r="A230" s="3">
        <v>229</v>
      </c>
      <c r="B230" s="8" t="str">
        <f>協力難病指定医!C230</f>
        <v>世田谷区</v>
      </c>
      <c r="C230" s="15" t="str">
        <f>協力難病指定医!J230</f>
        <v>一般財団法人平和協会　駒沢診療所</v>
      </c>
      <c r="D230" s="9" t="str">
        <f>協力難病指定医!K230</f>
        <v>154-0011</v>
      </c>
      <c r="E230" s="9" t="str">
        <f>協力難病指定医!L230</f>
        <v>世田谷区上馬４－５－８</v>
      </c>
      <c r="F230" s="10" t="str">
        <f>協力難病指定医!M230</f>
        <v>03-3424-8501</v>
      </c>
      <c r="G230" s="15" t="str">
        <f>協力難病指定医!I230</f>
        <v>米谷　展明</v>
      </c>
      <c r="H230" s="42" t="str">
        <f>協力難病指定医!N230</f>
        <v>内科</v>
      </c>
      <c r="I230" s="20">
        <f>協力難病指定医!O230</f>
        <v>47603</v>
      </c>
    </row>
    <row r="231" spans="1:9" ht="30" customHeight="1" x14ac:dyDescent="0.15">
      <c r="A231" s="3">
        <v>230</v>
      </c>
      <c r="B231" s="8" t="str">
        <f>協力難病指定医!C231</f>
        <v>世田谷区</v>
      </c>
      <c r="C231" s="15" t="str">
        <f>協力難病指定医!J231</f>
        <v>一般財団法人平和協会　駒沢診療所</v>
      </c>
      <c r="D231" s="9" t="str">
        <f>協力難病指定医!K231</f>
        <v>154-0011</v>
      </c>
      <c r="E231" s="9" t="str">
        <f>協力難病指定医!L231</f>
        <v>世田谷区上馬４－５－８</v>
      </c>
      <c r="F231" s="10" t="str">
        <f>協力難病指定医!M231</f>
        <v>03-3424-8501</v>
      </c>
      <c r="G231" s="15" t="str">
        <f>協力難病指定医!I231</f>
        <v>米谷　美津子</v>
      </c>
      <c r="H231" s="42" t="str">
        <f>協力難病指定医!N231</f>
        <v>内科</v>
      </c>
      <c r="I231" s="20">
        <f>協力難病指定医!O231</f>
        <v>47603</v>
      </c>
    </row>
    <row r="232" spans="1:9" ht="30" customHeight="1" x14ac:dyDescent="0.15">
      <c r="A232" s="3">
        <v>231</v>
      </c>
      <c r="B232" s="8" t="str">
        <f>協力難病指定医!C232</f>
        <v>世田谷区</v>
      </c>
      <c r="C232" s="15" t="str">
        <f>協力難病指定医!J232</f>
        <v>奥沢やまなかクリニック</v>
      </c>
      <c r="D232" s="9" t="str">
        <f>協力難病指定医!K232</f>
        <v>158-0083</v>
      </c>
      <c r="E232" s="9" t="str">
        <f>協力難病指定医!L232</f>
        <v>世田谷区奥沢２－１７－１－１Ｆ</v>
      </c>
      <c r="F232" s="10" t="str">
        <f>協力難病指定医!M232</f>
        <v>03-5534-8739</v>
      </c>
      <c r="G232" s="15" t="str">
        <f>協力難病指定医!I232</f>
        <v>山中　雅之</v>
      </c>
      <c r="H232" s="42" t="str">
        <f>協力難病指定医!N232</f>
        <v>内科</v>
      </c>
      <c r="I232" s="20">
        <f>協力難病指定医!O232</f>
        <v>47452</v>
      </c>
    </row>
    <row r="233" spans="1:9" ht="30" customHeight="1" x14ac:dyDescent="0.15">
      <c r="A233" s="3">
        <v>232</v>
      </c>
      <c r="B233" s="8" t="str">
        <f>協力難病指定医!C233</f>
        <v>世田谷区</v>
      </c>
      <c r="C233" s="15" t="str">
        <f>協力難病指定医!J233</f>
        <v>亀井クリニック</v>
      </c>
      <c r="D233" s="9" t="str">
        <f>協力難病指定医!K233</f>
        <v>154-0005</v>
      </c>
      <c r="E233" s="9" t="str">
        <f>協力難病指定医!L233</f>
        <v>世田谷区三宿１－８－１９</v>
      </c>
      <c r="F233" s="10" t="str">
        <f>協力難病指定医!M233</f>
        <v>03-3413-7077</v>
      </c>
      <c r="G233" s="15" t="str">
        <f>協力難病指定医!I233</f>
        <v>亀井　悠一郎</v>
      </c>
      <c r="H233" s="42" t="str">
        <f>協力難病指定医!N233</f>
        <v>内科</v>
      </c>
      <c r="I233" s="20">
        <f>協力難病指定医!O233</f>
        <v>47634</v>
      </c>
    </row>
    <row r="234" spans="1:9" ht="30" customHeight="1" x14ac:dyDescent="0.15">
      <c r="A234" s="3">
        <v>233</v>
      </c>
      <c r="B234" s="8" t="str">
        <f>協力難病指定医!C234</f>
        <v>世田谷区</v>
      </c>
      <c r="C234" s="15" t="str">
        <f>協力難病指定医!J234</f>
        <v>桜新町駅前神川クリニック</v>
      </c>
      <c r="D234" s="9" t="str">
        <f>協力難病指定医!K234</f>
        <v>154-0014</v>
      </c>
      <c r="E234" s="9" t="str">
        <f>協力難病指定医!L234</f>
        <v>世田谷区新町２－３８－１４－２Ｆ</v>
      </c>
      <c r="F234" s="10" t="str">
        <f>協力難病指定医!M234</f>
        <v>03-5477-5501</v>
      </c>
      <c r="G234" s="15" t="str">
        <f>協力難病指定医!I234</f>
        <v>神川　恵子</v>
      </c>
      <c r="H234" s="42" t="str">
        <f>協力難病指定医!N234</f>
        <v>眼科</v>
      </c>
      <c r="I234" s="20">
        <f>協力難病指定医!O234</f>
        <v>45930</v>
      </c>
    </row>
    <row r="235" spans="1:9" ht="30" customHeight="1" x14ac:dyDescent="0.15">
      <c r="A235" s="3">
        <v>234</v>
      </c>
      <c r="B235" s="8" t="str">
        <f>協力難病指定医!C235</f>
        <v>世田谷区</v>
      </c>
      <c r="C235" s="15" t="str">
        <f>協力難病指定医!J235</f>
        <v>三軒茶屋ペインクリニック</v>
      </c>
      <c r="D235" s="9" t="str">
        <f>協力難病指定医!K235</f>
        <v>154-0004</v>
      </c>
      <c r="E235" s="9" t="str">
        <f>協力難病指定医!L235</f>
        <v>世田谷区太子堂４－２３－１２　井上ビル三軒茶屋クリニックモール４Ｆ</v>
      </c>
      <c r="F235" s="10" t="str">
        <f>協力難病指定医!M235</f>
        <v>03-6805-3344</v>
      </c>
      <c r="G235" s="15" t="str">
        <f>協力難病指定医!I235</f>
        <v>中村　吉孝</v>
      </c>
      <c r="H235" s="42" t="str">
        <f>協力難病指定医!N235</f>
        <v>ペインクリニック、整形外科、内科</v>
      </c>
      <c r="I235" s="20">
        <f>協力難病指定医!O235</f>
        <v>47238</v>
      </c>
    </row>
    <row r="236" spans="1:9" ht="30" customHeight="1" x14ac:dyDescent="0.15">
      <c r="A236" s="3">
        <v>235</v>
      </c>
      <c r="B236" s="8" t="str">
        <f>協力難病指定医!C236</f>
        <v>世田谷区</v>
      </c>
      <c r="C236" s="15" t="str">
        <f>協力難病指定医!J236</f>
        <v>小原医院</v>
      </c>
      <c r="D236" s="9" t="str">
        <f>協力難病指定医!K236</f>
        <v>156-0041</v>
      </c>
      <c r="E236" s="9" t="str">
        <f>協力難病指定医!L236</f>
        <v>世田谷区大原１－４９－１５</v>
      </c>
      <c r="F236" s="10" t="str">
        <f>協力難病指定医!M236</f>
        <v>03-3460-2036</v>
      </c>
      <c r="G236" s="15" t="str">
        <f>協力難病指定医!I236</f>
        <v>小原　正幸</v>
      </c>
      <c r="H236" s="42" t="str">
        <f>協力難病指定医!N236</f>
        <v>内科</v>
      </c>
      <c r="I236" s="20">
        <f>協力難病指定医!O236</f>
        <v>48029</v>
      </c>
    </row>
    <row r="237" spans="1:9" ht="30" customHeight="1" x14ac:dyDescent="0.15">
      <c r="A237" s="3">
        <v>236</v>
      </c>
      <c r="B237" s="8" t="str">
        <f>協力難病指定医!C237</f>
        <v>世田谷区</v>
      </c>
      <c r="C237" s="15" t="str">
        <f>協力難病指定医!J237</f>
        <v>小松内科クリニック</v>
      </c>
      <c r="D237" s="9" t="str">
        <f>協力難病指定医!K237</f>
        <v>158-0083</v>
      </c>
      <c r="E237" s="9" t="str">
        <f>協力難病指定医!L237</f>
        <v>世田谷区奥沢５－２５－１１</v>
      </c>
      <c r="F237" s="10" t="str">
        <f>協力難病指定医!M237</f>
        <v>03-3717-7772</v>
      </c>
      <c r="G237" s="15" t="str">
        <f>協力難病指定医!I237</f>
        <v>小松　英嗣</v>
      </c>
      <c r="H237" s="42" t="str">
        <f>協力難病指定医!N237</f>
        <v>内科、消化器内科</v>
      </c>
      <c r="I237" s="20">
        <f>協力難病指定医!O237</f>
        <v>46387</v>
      </c>
    </row>
    <row r="238" spans="1:9" ht="30" customHeight="1" x14ac:dyDescent="0.15">
      <c r="A238" s="3">
        <v>237</v>
      </c>
      <c r="B238" s="8" t="str">
        <f>協力難病指定医!C238</f>
        <v>世田谷区</v>
      </c>
      <c r="C238" s="15" t="str">
        <f>協力難病指定医!J238</f>
        <v>松陰外科胃腸科医院</v>
      </c>
      <c r="D238" s="9" t="str">
        <f>協力難病指定医!K238</f>
        <v>154-0023</v>
      </c>
      <c r="E238" s="9" t="str">
        <f>協力難病指定医!L238</f>
        <v>世田谷区若林５－１８－５</v>
      </c>
      <c r="F238" s="10" t="str">
        <f>協力難病指定医!M238</f>
        <v>03-3411-0088</v>
      </c>
      <c r="G238" s="15" t="str">
        <f>協力難病指定医!I238</f>
        <v>藤崎　宣吉</v>
      </c>
      <c r="H238" s="42" t="str">
        <f>協力難病指定医!N238</f>
        <v>外科、胃腸科</v>
      </c>
      <c r="I238" s="20">
        <f>協力難病指定医!O238</f>
        <v>45961</v>
      </c>
    </row>
    <row r="239" spans="1:9" ht="30" customHeight="1" x14ac:dyDescent="0.15">
      <c r="A239" s="3">
        <v>238</v>
      </c>
      <c r="B239" s="8" t="str">
        <f>協力難病指定医!C239</f>
        <v>世田谷区</v>
      </c>
      <c r="C239" s="15" t="str">
        <f>協力難病指定医!J239</f>
        <v>杉浦クリニック</v>
      </c>
      <c r="D239" s="9" t="str">
        <f>協力難病指定医!K239</f>
        <v>157-0062</v>
      </c>
      <c r="E239" s="9" t="str">
        <f>協力難病指定医!L239</f>
        <v>世田谷区南烏山５－１６－４　Ｓａｌｕｄ南烏山３Ｆ</v>
      </c>
      <c r="F239" s="10" t="str">
        <f>協力難病指定医!M239</f>
        <v>03-5314-9757</v>
      </c>
      <c r="G239" s="15" t="str">
        <f>協力難病指定医!I239</f>
        <v>杉浦　宏詩</v>
      </c>
      <c r="H239" s="42" t="str">
        <f>協力難病指定医!N239</f>
        <v>内科、呼吸器内科</v>
      </c>
      <c r="I239" s="20">
        <f>協力難病指定医!O239</f>
        <v>45930</v>
      </c>
    </row>
    <row r="240" spans="1:9" ht="30" customHeight="1" x14ac:dyDescent="0.15">
      <c r="A240" s="3">
        <v>239</v>
      </c>
      <c r="B240" s="8" t="str">
        <f>協力難病指定医!C240</f>
        <v>世田谷区</v>
      </c>
      <c r="C240" s="15" t="str">
        <f>協力難病指定医!J240</f>
        <v>成城ハートクリニック</v>
      </c>
      <c r="D240" s="9" t="str">
        <f>協力難病指定医!K240</f>
        <v>157-0066</v>
      </c>
      <c r="E240" s="9" t="str">
        <f>協力難病指定医!L240</f>
        <v>世田谷区成城６－１５－２３</v>
      </c>
      <c r="F240" s="10" t="str">
        <f>協力難病指定医!M240</f>
        <v>03-3483-8011</v>
      </c>
      <c r="G240" s="15" t="str">
        <f>協力難病指定医!I240</f>
        <v>北川　容子</v>
      </c>
      <c r="H240" s="42" t="str">
        <f>協力難病指定医!N240</f>
        <v>内科、循環器内科</v>
      </c>
      <c r="I240" s="20">
        <f>協力難病指定医!O240</f>
        <v>46295</v>
      </c>
    </row>
    <row r="241" spans="1:9" ht="30" customHeight="1" x14ac:dyDescent="0.15">
      <c r="A241" s="3">
        <v>240</v>
      </c>
      <c r="B241" s="8" t="str">
        <f>協力難病指定医!C241</f>
        <v>世田谷区</v>
      </c>
      <c r="C241" s="15" t="str">
        <f>協力難病指定医!J241</f>
        <v>西條クリニック下馬</v>
      </c>
      <c r="D241" s="9" t="str">
        <f>協力難病指定医!K241</f>
        <v>154-0002</v>
      </c>
      <c r="E241" s="9" t="str">
        <f>協力難病指定医!L241</f>
        <v>世田谷区下馬６－３１－１９</v>
      </c>
      <c r="F241" s="10" t="str">
        <f>協力難病指定医!M241</f>
        <v>03-3421-4386</v>
      </c>
      <c r="G241" s="15" t="str">
        <f>協力難病指定医!I241</f>
        <v>濵﨑　せり</v>
      </c>
      <c r="H241" s="42" t="str">
        <f>協力難病指定医!N241</f>
        <v>皮膚科</v>
      </c>
      <c r="I241" s="20">
        <f>協力難病指定医!O241</f>
        <v>46873</v>
      </c>
    </row>
    <row r="242" spans="1:9" ht="30" customHeight="1" x14ac:dyDescent="0.15">
      <c r="A242" s="3">
        <v>241</v>
      </c>
      <c r="B242" s="8" t="str">
        <f>協力難病指定医!C242</f>
        <v>世田谷区</v>
      </c>
      <c r="C242" s="15" t="str">
        <f>協力難病指定医!J242</f>
        <v>大矢クリニック</v>
      </c>
      <c r="D242" s="9" t="str">
        <f>協力難病指定医!K242</f>
        <v>157-0072</v>
      </c>
      <c r="E242" s="9" t="str">
        <f>協力難病指定医!L242</f>
        <v>世田谷区祖師谷３－２７－７</v>
      </c>
      <c r="F242" s="10" t="str">
        <f>協力難病指定医!M242</f>
        <v>03-3483-2816</v>
      </c>
      <c r="G242" s="15" t="str">
        <f>協力難病指定医!I242</f>
        <v>大矢　徹</v>
      </c>
      <c r="H242" s="42" t="str">
        <f>協力難病指定医!N242</f>
        <v>内科</v>
      </c>
      <c r="I242" s="20">
        <f>協力難病指定医!O242</f>
        <v>45869</v>
      </c>
    </row>
    <row r="243" spans="1:9" ht="30" customHeight="1" x14ac:dyDescent="0.15">
      <c r="A243" s="3">
        <v>242</v>
      </c>
      <c r="B243" s="8" t="str">
        <f>協力難病指定医!C243</f>
        <v>世田谷区</v>
      </c>
      <c r="C243" s="15" t="str">
        <f>協力難病指定医!J243</f>
        <v>直宮医院</v>
      </c>
      <c r="D243" s="9" t="str">
        <f>協力難病指定医!K243</f>
        <v>155-0031</v>
      </c>
      <c r="E243" s="9" t="str">
        <f>協力難病指定医!L243</f>
        <v>世田谷区北沢３－１１－１４</v>
      </c>
      <c r="F243" s="10" t="str">
        <f>協力難病指定医!M243</f>
        <v>03-3468-2867</v>
      </c>
      <c r="G243" s="15" t="str">
        <f>協力難病指定医!I243</f>
        <v>直宮　晃一</v>
      </c>
      <c r="H243" s="42" t="str">
        <f>協力難病指定医!N243</f>
        <v>内科、小児科</v>
      </c>
      <c r="I243" s="20">
        <f>協力難病指定医!O243</f>
        <v>47603</v>
      </c>
    </row>
    <row r="244" spans="1:9" ht="30" customHeight="1" x14ac:dyDescent="0.15">
      <c r="A244" s="3">
        <v>243</v>
      </c>
      <c r="B244" s="8" t="str">
        <f>協力難病指定医!C244</f>
        <v>世田谷区</v>
      </c>
      <c r="C244" s="15" t="str">
        <f>協力難病指定医!J244</f>
        <v>土橋クリニック</v>
      </c>
      <c r="D244" s="9" t="str">
        <f>協力難病指定医!K244</f>
        <v>157-0072</v>
      </c>
      <c r="E244" s="9" t="str">
        <f>協力難病指定医!L244</f>
        <v>世田谷区祖師谷４－２３－１８</v>
      </c>
      <c r="F244" s="10" t="str">
        <f>協力難病指定医!M244</f>
        <v>03-3484-8664</v>
      </c>
      <c r="G244" s="15" t="str">
        <f>協力難病指定医!I244</f>
        <v>土橋　雄二</v>
      </c>
      <c r="H244" s="42" t="str">
        <f>協力難病指定医!N244</f>
        <v>内科、麻酔科、整形外科、婦人科</v>
      </c>
      <c r="I244" s="20">
        <f>協力難病指定医!O244</f>
        <v>45991</v>
      </c>
    </row>
    <row r="245" spans="1:9" ht="30" customHeight="1" x14ac:dyDescent="0.15">
      <c r="A245" s="3">
        <v>244</v>
      </c>
      <c r="B245" s="8" t="str">
        <f>協力難病指定医!C245</f>
        <v>世田谷区</v>
      </c>
      <c r="C245" s="15" t="str">
        <f>協力難病指定医!J245</f>
        <v>内科・脳神経外科　オリーブ</v>
      </c>
      <c r="D245" s="9" t="str">
        <f>協力難病指定医!K245</f>
        <v>154-0015</v>
      </c>
      <c r="E245" s="9" t="str">
        <f>協力難病指定医!L245</f>
        <v>世田谷区桜新町１－１５－１　１Ｆ</v>
      </c>
      <c r="F245" s="10" t="str">
        <f>協力難病指定医!M245</f>
        <v>03-3425-2112</v>
      </c>
      <c r="G245" s="15" t="str">
        <f>協力難病指定医!I245</f>
        <v>中村　精紀</v>
      </c>
      <c r="H245" s="42" t="str">
        <f>協力難病指定医!N245</f>
        <v>内科、脳神経外科、神経内科</v>
      </c>
      <c r="I245" s="20">
        <f>協力難病指定医!O245</f>
        <v>46234</v>
      </c>
    </row>
    <row r="246" spans="1:9" ht="30" customHeight="1" x14ac:dyDescent="0.15">
      <c r="A246" s="3">
        <v>245</v>
      </c>
      <c r="B246" s="8" t="str">
        <f>協力難病指定医!C246</f>
        <v>世田谷区</v>
      </c>
      <c r="C246" s="15" t="str">
        <f>協力難病指定医!J246</f>
        <v>望月眼科クリニック</v>
      </c>
      <c r="D246" s="9" t="str">
        <f>協力難病指定医!K246</f>
        <v>158-0083</v>
      </c>
      <c r="E246" s="9" t="str">
        <f>協力難病指定医!L246</f>
        <v>世田谷区奥沢３－２８－７</v>
      </c>
      <c r="F246" s="10" t="str">
        <f>協力難病指定医!M246</f>
        <v>03-5754-4113</v>
      </c>
      <c r="G246" s="15" t="str">
        <f>協力難病指定医!I246</f>
        <v>望月　弘嗣</v>
      </c>
      <c r="H246" s="42" t="str">
        <f>協力難病指定医!N246</f>
        <v>眼科</v>
      </c>
      <c r="I246" s="20">
        <f>協力難病指定医!O246</f>
        <v>46599</v>
      </c>
    </row>
    <row r="247" spans="1:9" ht="30" customHeight="1" x14ac:dyDescent="0.15">
      <c r="A247" s="3">
        <v>246</v>
      </c>
      <c r="B247" s="8" t="str">
        <f>協力難病指定医!C247</f>
        <v>渋谷区</v>
      </c>
      <c r="C247" s="15" t="str">
        <f>協力難病指定医!J247</f>
        <v>おいかわ内科在宅クリニック</v>
      </c>
      <c r="D247" s="9" t="str">
        <f>協力難病指定医!K247</f>
        <v>150-0001</v>
      </c>
      <c r="E247" s="9" t="str">
        <f>協力難病指定医!L247</f>
        <v>渋谷区神宮前５－４１－１－２０２</v>
      </c>
      <c r="F247" s="10" t="str">
        <f>協力難病指定医!M247</f>
        <v>03-6452-6866</v>
      </c>
      <c r="G247" s="15" t="str">
        <f>協力難病指定医!I247</f>
        <v>及川　武史</v>
      </c>
      <c r="H247" s="42" t="str">
        <f>協力難病指定医!N247</f>
        <v>内科</v>
      </c>
      <c r="I247" s="20">
        <f>協力難病指定医!O247</f>
        <v>47603</v>
      </c>
    </row>
    <row r="248" spans="1:9" ht="30" customHeight="1" x14ac:dyDescent="0.15">
      <c r="A248" s="3">
        <v>247</v>
      </c>
      <c r="B248" s="8" t="str">
        <f>協力難病指定医!C248</f>
        <v>渋谷区</v>
      </c>
      <c r="C248" s="15" t="str">
        <f>協力難病指定医!J248</f>
        <v>さめじまクリニック</v>
      </c>
      <c r="D248" s="9" t="str">
        <f>協力難病指定医!K248</f>
        <v>151-0063</v>
      </c>
      <c r="E248" s="9" t="str">
        <f>協力難病指定医!L248</f>
        <v>渋谷区富ヶ谷１－９－５　ＦＴビル６Ｆ</v>
      </c>
      <c r="F248" s="10" t="str">
        <f>協力難病指定医!M248</f>
        <v>03-6451-5656</v>
      </c>
      <c r="G248" s="15" t="str">
        <f>協力難病指定医!I248</f>
        <v>鮫島　光博</v>
      </c>
      <c r="H248" s="42" t="str">
        <f>協力難病指定医!N248</f>
        <v>内科、小児科、皮膚科、リハビリテーション科</v>
      </c>
      <c r="I248" s="20">
        <f>協力難病指定医!O248</f>
        <v>47573</v>
      </c>
    </row>
    <row r="249" spans="1:9" ht="30" customHeight="1" x14ac:dyDescent="0.15">
      <c r="A249" s="3">
        <v>248</v>
      </c>
      <c r="B249" s="8" t="str">
        <f>協力難病指定医!C249</f>
        <v>渋谷区</v>
      </c>
      <c r="C249" s="15" t="str">
        <f>協力難病指定医!J249</f>
        <v>医療法人　内藤病院</v>
      </c>
      <c r="D249" s="9" t="str">
        <f>協力難病指定医!K249</f>
        <v>151-0061</v>
      </c>
      <c r="E249" s="9" t="str">
        <f>協力難病指定医!L249</f>
        <v>渋谷区初台１－３５－１０</v>
      </c>
      <c r="F249" s="10" t="str">
        <f>協力難病指定医!M249</f>
        <v>03-3370-2351</v>
      </c>
      <c r="G249" s="15" t="str">
        <f>協力難病指定医!I249</f>
        <v>内藤　誠二</v>
      </c>
      <c r="H249" s="42" t="str">
        <f>協力難病指定医!N249</f>
        <v>外科、内科</v>
      </c>
      <c r="I249" s="20">
        <f>協力難病指定医!O249</f>
        <v>47452</v>
      </c>
    </row>
    <row r="250" spans="1:9" ht="30" customHeight="1" x14ac:dyDescent="0.15">
      <c r="A250" s="3">
        <v>249</v>
      </c>
      <c r="B250" s="8" t="str">
        <f>協力難病指定医!C250</f>
        <v>渋谷区</v>
      </c>
      <c r="C250" s="15" t="str">
        <f>協力難病指定医!J250</f>
        <v>医療法人社団回心会　回心堂病院</v>
      </c>
      <c r="D250" s="9" t="str">
        <f>協力難病指定医!K250</f>
        <v>151-0072</v>
      </c>
      <c r="E250" s="9" t="str">
        <f>協力難病指定医!L250</f>
        <v>渋谷区幡ヶ谷２－１４－１２</v>
      </c>
      <c r="F250" s="10" t="str">
        <f>協力難病指定医!M250</f>
        <v>03-3377-5141</v>
      </c>
      <c r="G250" s="15" t="str">
        <f>協力難病指定医!I250</f>
        <v>三上　厳</v>
      </c>
      <c r="H250" s="42" t="str">
        <f>協力難病指定医!N250</f>
        <v>内科</v>
      </c>
      <c r="I250" s="20">
        <f>協力難病指定医!O250</f>
        <v>46783</v>
      </c>
    </row>
    <row r="251" spans="1:9" ht="30" customHeight="1" x14ac:dyDescent="0.15">
      <c r="A251" s="3">
        <v>250</v>
      </c>
      <c r="B251" s="8" t="str">
        <f>協力難病指定医!C251</f>
        <v>渋谷区</v>
      </c>
      <c r="C251" s="15" t="str">
        <f>協力難病指定医!J251</f>
        <v>医療法人社団回心会　回心堂病院</v>
      </c>
      <c r="D251" s="9" t="str">
        <f>協力難病指定医!K251</f>
        <v>151-0072</v>
      </c>
      <c r="E251" s="9" t="str">
        <f>協力難病指定医!L251</f>
        <v>渋谷区幡ヶ谷２－１４－１２</v>
      </c>
      <c r="F251" s="10" t="str">
        <f>協力難病指定医!M251</f>
        <v>03-3377-5141</v>
      </c>
      <c r="G251" s="15" t="str">
        <f>協力難病指定医!I251</f>
        <v>山本　康人</v>
      </c>
      <c r="H251" s="42" t="str">
        <f>協力難病指定医!N251</f>
        <v>内科</v>
      </c>
      <c r="I251" s="20">
        <f>協力難病指定医!O251</f>
        <v>47573</v>
      </c>
    </row>
    <row r="252" spans="1:9" ht="30" customHeight="1" x14ac:dyDescent="0.15">
      <c r="A252" s="3">
        <v>251</v>
      </c>
      <c r="B252" s="8" t="str">
        <f>協力難病指定医!C252</f>
        <v>渋谷区</v>
      </c>
      <c r="C252" s="15" t="str">
        <f>協力難病指定医!J252</f>
        <v>医療法人社団回心会　回心堂病院</v>
      </c>
      <c r="D252" s="9" t="str">
        <f>協力難病指定医!K252</f>
        <v>151-0072</v>
      </c>
      <c r="E252" s="9" t="str">
        <f>協力難病指定医!L252</f>
        <v>渋谷区幡ヶ谷２－１４－１２</v>
      </c>
      <c r="F252" s="10" t="str">
        <f>協力難病指定医!M252</f>
        <v>03-3377-5141</v>
      </c>
      <c r="G252" s="15" t="str">
        <f>協力難病指定医!I252</f>
        <v>瀧原　道東</v>
      </c>
      <c r="H252" s="42" t="str">
        <f>協力難病指定医!N252</f>
        <v>内科</v>
      </c>
      <c r="I252" s="20">
        <f>協力難病指定医!O252</f>
        <v>46568</v>
      </c>
    </row>
    <row r="253" spans="1:9" ht="30" customHeight="1" x14ac:dyDescent="0.15">
      <c r="A253" s="3">
        <v>252</v>
      </c>
      <c r="B253" s="8" t="str">
        <f>協力難病指定医!C253</f>
        <v>渋谷区</v>
      </c>
      <c r="C253" s="15" t="str">
        <f>協力難病指定医!J253</f>
        <v>医療法人社団回心会　回心堂病院</v>
      </c>
      <c r="D253" s="9" t="str">
        <f>協力難病指定医!K253</f>
        <v>151-0072</v>
      </c>
      <c r="E253" s="9" t="str">
        <f>協力難病指定医!L253</f>
        <v>渋谷区幡ヶ谷２－１４－１２</v>
      </c>
      <c r="F253" s="10" t="str">
        <f>協力難病指定医!M253</f>
        <v>03-3377-5141</v>
      </c>
      <c r="G253" s="15" t="str">
        <f>協力難病指定医!I253</f>
        <v>中里　知行</v>
      </c>
      <c r="H253" s="42" t="str">
        <f>協力難病指定医!N253</f>
        <v>内科</v>
      </c>
      <c r="I253" s="20">
        <f>協力難病指定医!O253</f>
        <v>47542</v>
      </c>
    </row>
    <row r="254" spans="1:9" ht="30" customHeight="1" x14ac:dyDescent="0.15">
      <c r="A254" s="3">
        <v>253</v>
      </c>
      <c r="B254" s="8" t="str">
        <f>協力難病指定医!C254</f>
        <v>渋谷区</v>
      </c>
      <c r="C254" s="15" t="str">
        <f>協力難病指定医!J254</f>
        <v>医療法人社団潤平会　岡本平次クリニック</v>
      </c>
      <c r="D254" s="9" t="str">
        <f>協力難病指定医!K254</f>
        <v>150-0001</v>
      </c>
      <c r="E254" s="9" t="str">
        <f>協力難病指定医!L254</f>
        <v>渋谷区神宮前６－２３－２　第２５ＳＹビル３Ｆ</v>
      </c>
      <c r="F254" s="10" t="str">
        <f>協力難病指定医!M254</f>
        <v>03-5485-8600</v>
      </c>
      <c r="G254" s="15" t="str">
        <f>協力難病指定医!I254</f>
        <v>岡本　平次</v>
      </c>
      <c r="H254" s="42" t="str">
        <f>協力難病指定医!N254</f>
        <v>消化器科、麻酔科</v>
      </c>
      <c r="I254" s="20">
        <f>協力難病指定医!O254</f>
        <v>47391</v>
      </c>
    </row>
    <row r="255" spans="1:9" ht="30" customHeight="1" x14ac:dyDescent="0.15">
      <c r="A255" s="3">
        <v>254</v>
      </c>
      <c r="B255" s="8" t="str">
        <f>協力難病指定医!C255</f>
        <v>渋谷区</v>
      </c>
      <c r="C255" s="15" t="str">
        <f>協力難病指定医!J255</f>
        <v>医療法人社団松健会　えびす英クリニック</v>
      </c>
      <c r="D255" s="9" t="str">
        <f>協力難病指定医!K255</f>
        <v>150-0022</v>
      </c>
      <c r="E255" s="9" t="str">
        <f>協力難病指定医!L255</f>
        <v>渋谷区恵比寿南２－１７－２－１０２</v>
      </c>
      <c r="F255" s="10" t="str">
        <f>協力難病指定医!M255</f>
        <v>03-5720-7760</v>
      </c>
      <c r="G255" s="15" t="str">
        <f>協力難病指定医!I255</f>
        <v>松尾　英男</v>
      </c>
      <c r="H255" s="42" t="str">
        <f>協力難病指定医!N255</f>
        <v>内科</v>
      </c>
      <c r="I255" s="20">
        <f>協力難病指定医!O255</f>
        <v>46507</v>
      </c>
    </row>
    <row r="256" spans="1:9" ht="30" customHeight="1" x14ac:dyDescent="0.15">
      <c r="A256" s="3">
        <v>255</v>
      </c>
      <c r="B256" s="8" t="str">
        <f>協力難病指定医!C256</f>
        <v>渋谷区</v>
      </c>
      <c r="C256" s="15" t="str">
        <f>協力難病指定医!J256</f>
        <v>医療法人社団千修会　日健クリニック</v>
      </c>
      <c r="D256" s="9" t="str">
        <f>協力難病指定医!K256</f>
        <v>150-0043</v>
      </c>
      <c r="E256" s="9" t="str">
        <f>協力難病指定医!L256</f>
        <v>渋谷区道玄坂２－６－１５　鈴木ビル５Ｆ</v>
      </c>
      <c r="F256" s="10" t="str">
        <f>協力難病指定医!M256</f>
        <v>03-3476-0488</v>
      </c>
      <c r="G256" s="15" t="str">
        <f>協力難病指定医!I256</f>
        <v>小沼　千秋</v>
      </c>
      <c r="H256" s="42" t="str">
        <f>協力難病指定医!N256</f>
        <v>胃腸科</v>
      </c>
      <c r="I256" s="20">
        <f>協力難病指定医!O256</f>
        <v>47664</v>
      </c>
    </row>
    <row r="257" spans="1:9" ht="30" customHeight="1" x14ac:dyDescent="0.15">
      <c r="A257" s="3">
        <v>256</v>
      </c>
      <c r="B257" s="8" t="str">
        <f>協力難病指定医!C257</f>
        <v>渋谷区</v>
      </c>
      <c r="C257" s="15" t="str">
        <f>協力難病指定医!J257</f>
        <v>医療法人社団明生会　セントラル介護医療院</v>
      </c>
      <c r="D257" s="9" t="str">
        <f>協力難病指定医!K257</f>
        <v>150-0045</v>
      </c>
      <c r="E257" s="9" t="str">
        <f>協力難病指定医!L257</f>
        <v>渋谷区神泉２５－１</v>
      </c>
      <c r="F257" s="10" t="str">
        <f>協力難病指定医!M257</f>
        <v>03-3465-5131</v>
      </c>
      <c r="G257" s="15" t="str">
        <f>協力難病指定医!I257</f>
        <v>氏家　隆</v>
      </c>
      <c r="H257" s="42" t="str">
        <f>協力難病指定医!N257</f>
        <v>内科</v>
      </c>
      <c r="I257" s="20">
        <f>協力難病指定医!O257</f>
        <v>47603</v>
      </c>
    </row>
    <row r="258" spans="1:9" ht="30" customHeight="1" x14ac:dyDescent="0.15">
      <c r="A258" s="3">
        <v>257</v>
      </c>
      <c r="B258" s="8" t="str">
        <f>協力難病指定医!C258</f>
        <v>渋谷区</v>
      </c>
      <c r="C258" s="15" t="str">
        <f>協力難病指定医!J258</f>
        <v>医療法人社団明生会　セントラル病院</v>
      </c>
      <c r="D258" s="9" t="str">
        <f>協力難病指定医!K258</f>
        <v>150-0046</v>
      </c>
      <c r="E258" s="9" t="str">
        <f>協力難病指定医!L258</f>
        <v>渋谷区松濤２－１８－１</v>
      </c>
      <c r="F258" s="10" t="str">
        <f>協力難病指定医!M258</f>
        <v>03-3467-5131</v>
      </c>
      <c r="G258" s="15" t="str">
        <f>協力難病指定医!I258</f>
        <v>五味　志奈</v>
      </c>
      <c r="H258" s="42" t="str">
        <f>協力難病指定医!N258</f>
        <v>内科、消化器内科</v>
      </c>
      <c r="I258" s="20">
        <f>協力難病指定医!O258</f>
        <v>47603</v>
      </c>
    </row>
    <row r="259" spans="1:9" ht="30" customHeight="1" x14ac:dyDescent="0.15">
      <c r="A259" s="3">
        <v>258</v>
      </c>
      <c r="B259" s="8" t="str">
        <f>協力難病指定医!C259</f>
        <v>渋谷区</v>
      </c>
      <c r="C259" s="15" t="str">
        <f>協力難病指定医!J259</f>
        <v>医療法人社団明生会　セントラル病院松濤</v>
      </c>
      <c r="D259" s="9" t="str">
        <f>協力難病指定医!K259</f>
        <v>150-0046</v>
      </c>
      <c r="E259" s="9" t="str">
        <f>協力難病指定医!L259</f>
        <v>渋谷区松濤２－１１－１２</v>
      </c>
      <c r="F259" s="10" t="str">
        <f>協力難病指定医!M259</f>
        <v>03-3485-5131</v>
      </c>
      <c r="G259" s="15" t="str">
        <f>協力難病指定医!I259</f>
        <v>山田　治広</v>
      </c>
      <c r="H259" s="42" t="str">
        <f>協力難病指定医!N259</f>
        <v>内科</v>
      </c>
      <c r="I259" s="20">
        <f>協力難病指定医!O259</f>
        <v>46295</v>
      </c>
    </row>
    <row r="260" spans="1:9" ht="30" customHeight="1" x14ac:dyDescent="0.15">
      <c r="A260" s="3">
        <v>259</v>
      </c>
      <c r="B260" s="8" t="str">
        <f>協力難病指定医!C260</f>
        <v>渋谷区</v>
      </c>
      <c r="C260" s="15" t="str">
        <f>協力難病指定医!J260</f>
        <v>医療法人社団明生会　セントラル病院分院</v>
      </c>
      <c r="D260" s="9" t="str">
        <f>協力難病指定医!K260</f>
        <v>150-0045</v>
      </c>
      <c r="E260" s="9" t="str">
        <f>協力難病指定医!L260</f>
        <v>渋谷区神泉２５－１</v>
      </c>
      <c r="F260" s="10" t="str">
        <f>協力難病指定医!M260</f>
        <v>03-3465-5131</v>
      </c>
      <c r="G260" s="15" t="str">
        <f>協力難病指定医!I260</f>
        <v>山下　晋矢</v>
      </c>
      <c r="H260" s="42" t="str">
        <f>協力難病指定医!N260</f>
        <v>内科</v>
      </c>
      <c r="I260" s="20">
        <f>協力難病指定医!O260</f>
        <v>46173</v>
      </c>
    </row>
    <row r="261" spans="1:9" ht="30" customHeight="1" x14ac:dyDescent="0.15">
      <c r="A261" s="3">
        <v>260</v>
      </c>
      <c r="B261" s="8" t="str">
        <f>協力難病指定医!C261</f>
        <v>渋谷区</v>
      </c>
      <c r="C261" s="15" t="str">
        <f>協力難病指定医!J261</f>
        <v>医療法人社団明生会　セントラル病院分院</v>
      </c>
      <c r="D261" s="9" t="str">
        <f>協力難病指定医!K261</f>
        <v>150-0045</v>
      </c>
      <c r="E261" s="9" t="str">
        <f>協力難病指定医!L261</f>
        <v>渋谷区神泉町２５－１</v>
      </c>
      <c r="F261" s="10" t="str">
        <f>協力難病指定医!M261</f>
        <v>03-3465-5131</v>
      </c>
      <c r="G261" s="15" t="str">
        <f>協力難病指定医!I261</f>
        <v>平島　美保</v>
      </c>
      <c r="H261" s="42" t="str">
        <f>協力難病指定医!N261</f>
        <v>内科</v>
      </c>
      <c r="I261" s="20">
        <f>協力難病指定医!O261</f>
        <v>46295</v>
      </c>
    </row>
    <row r="262" spans="1:9" ht="30" customHeight="1" x14ac:dyDescent="0.15">
      <c r="A262" s="3">
        <v>261</v>
      </c>
      <c r="B262" s="8" t="str">
        <f>協力難病指定医!C262</f>
        <v>渋谷区</v>
      </c>
      <c r="C262" s="15" t="str">
        <f>協力難病指定医!J262</f>
        <v>医療法人社団礼恵会　むすび葉クリニック渋谷</v>
      </c>
      <c r="D262" s="9" t="str">
        <f>協力難病指定医!K262</f>
        <v>150-0011</v>
      </c>
      <c r="E262" s="9" t="str">
        <f>協力難病指定医!L262</f>
        <v>渋谷区東２－２－８　渋谷第２ＴＹビル２F</v>
      </c>
      <c r="F262" s="10" t="str">
        <f>協力難病指定医!M262</f>
        <v>03-5778-9797</v>
      </c>
      <c r="G262" s="15" t="str">
        <f>協力難病指定医!I262</f>
        <v>司馬　清輝</v>
      </c>
      <c r="H262" s="42" t="str">
        <f>協力難病指定医!N262</f>
        <v>内科</v>
      </c>
      <c r="I262" s="20">
        <f>協力難病指定医!O262</f>
        <v>47603</v>
      </c>
    </row>
    <row r="263" spans="1:9" ht="30" customHeight="1" x14ac:dyDescent="0.15">
      <c r="A263" s="3">
        <v>262</v>
      </c>
      <c r="B263" s="8" t="str">
        <f>協力難病指定医!C263</f>
        <v>渋谷区</v>
      </c>
      <c r="C263" s="15" t="str">
        <f>協力難病指定医!J263</f>
        <v>雨のち晴れクリニック代々木</v>
      </c>
      <c r="D263" s="9" t="str">
        <f>協力難病指定医!K263</f>
        <v>151-0053</v>
      </c>
      <c r="E263" s="9" t="str">
        <f>協力難病指定医!L263</f>
        <v>渋谷区代々木３－１４－８　エフ・ロード代々木１０１</v>
      </c>
      <c r="F263" s="10" t="str">
        <f>協力難病指定医!M263</f>
        <v>03-6300-0072</v>
      </c>
      <c r="G263" s="15" t="str">
        <f>協力難病指定医!I263</f>
        <v>竹田　広毅</v>
      </c>
      <c r="H263" s="42" t="str">
        <f>協力難病指定医!N263</f>
        <v>内科</v>
      </c>
      <c r="I263" s="20">
        <f>協力難病指定医!O263</f>
        <v>46295</v>
      </c>
    </row>
    <row r="264" spans="1:9" ht="30" customHeight="1" x14ac:dyDescent="0.15">
      <c r="A264" s="3">
        <v>263</v>
      </c>
      <c r="B264" s="8" t="str">
        <f>協力難病指定医!C264</f>
        <v>渋谷区</v>
      </c>
      <c r="C264" s="15" t="str">
        <f>協力難病指定医!J264</f>
        <v>地方独立行政法人東京都立病院機構　東京都立広尾病院</v>
      </c>
      <c r="D264" s="9" t="str">
        <f>協力難病指定医!K264</f>
        <v>150-0013</v>
      </c>
      <c r="E264" s="9" t="str">
        <f>協力難病指定医!L264</f>
        <v>渋谷区恵比寿２－３４－１０</v>
      </c>
      <c r="F264" s="10" t="str">
        <f>協力難病指定医!M264</f>
        <v>03-3444-1181</v>
      </c>
      <c r="G264" s="15" t="str">
        <f>協力難病指定医!I264</f>
        <v>米山　尚慶</v>
      </c>
      <c r="H264" s="42" t="str">
        <f>協力難病指定医!N264</f>
        <v>総合救急診療科</v>
      </c>
      <c r="I264" s="20">
        <f>協力難病指定医!O264</f>
        <v>47238</v>
      </c>
    </row>
    <row r="265" spans="1:9" ht="30" customHeight="1" x14ac:dyDescent="0.15">
      <c r="A265" s="3">
        <v>264</v>
      </c>
      <c r="B265" s="8" t="str">
        <f>協力難病指定医!C265</f>
        <v>渋谷区</v>
      </c>
      <c r="C265" s="15" t="str">
        <f>協力難病指定医!J265</f>
        <v>長岩医院</v>
      </c>
      <c r="D265" s="9" t="str">
        <f>協力難病指定医!K265</f>
        <v>150-0043</v>
      </c>
      <c r="E265" s="9" t="str">
        <f>協力難病指定医!L265</f>
        <v>渋谷区道玄坂２－９－５</v>
      </c>
      <c r="F265" s="10" t="str">
        <f>協力難病指定医!M265</f>
        <v>03-3461-0851</v>
      </c>
      <c r="G265" s="15" t="str">
        <f>協力難病指定医!I265</f>
        <v>長岩　治郎</v>
      </c>
      <c r="H265" s="42" t="str">
        <f>協力難病指定医!N265</f>
        <v>内科、消化器科</v>
      </c>
      <c r="I265" s="20">
        <f>協力難病指定医!O265</f>
        <v>46538</v>
      </c>
    </row>
    <row r="266" spans="1:9" ht="30" customHeight="1" x14ac:dyDescent="0.15">
      <c r="A266" s="3">
        <v>265</v>
      </c>
      <c r="B266" s="8" t="str">
        <f>協力難病指定医!C266</f>
        <v>渋谷区</v>
      </c>
      <c r="C266" s="15" t="str">
        <f>協力難病指定医!J266</f>
        <v>柏木クリニック</v>
      </c>
      <c r="D266" s="9" t="str">
        <f>協力難病指定医!K266</f>
        <v>151-0061</v>
      </c>
      <c r="E266" s="9" t="str">
        <f>協力難病指定医!L266</f>
        <v>渋谷区初台１－５１－５　アクス初台６０４</v>
      </c>
      <c r="F266" s="10" t="str">
        <f>協力難病指定医!M266</f>
        <v>03-6300-0873</v>
      </c>
      <c r="G266" s="15" t="str">
        <f>協力難病指定医!I266</f>
        <v>柏木　潤一</v>
      </c>
      <c r="H266" s="42" t="str">
        <f>協力難病指定医!N266</f>
        <v>内科、循環器内科、リハビリテーション科</v>
      </c>
      <c r="I266" s="20">
        <f>協力難病指定医!O266</f>
        <v>47634</v>
      </c>
    </row>
    <row r="267" spans="1:9" ht="30" customHeight="1" x14ac:dyDescent="0.15">
      <c r="A267" s="3">
        <v>266</v>
      </c>
      <c r="B267" s="8" t="str">
        <f>協力難病指定医!C267</f>
        <v>渋谷区</v>
      </c>
      <c r="C267" s="15" t="str">
        <f>協力難病指定医!J267</f>
        <v>北参道クリニック</v>
      </c>
      <c r="D267" s="9" t="str">
        <f>協力難病指定医!K267</f>
        <v>151-0051</v>
      </c>
      <c r="E267" s="9" t="str">
        <f>協力難病指定医!L267</f>
        <v>渋谷区千駄ヶ谷５－４－２</v>
      </c>
      <c r="F267" s="10" t="str">
        <f>協力難病指定医!M267</f>
        <v>03-5379-5526</v>
      </c>
      <c r="G267" s="15" t="str">
        <f>協力難病指定医!I267</f>
        <v>永田　俊郎</v>
      </c>
      <c r="H267" s="42" t="str">
        <f>協力難病指定医!N267</f>
        <v>内科</v>
      </c>
      <c r="I267" s="20">
        <f>協力難病指定医!O267</f>
        <v>47361</v>
      </c>
    </row>
    <row r="268" spans="1:9" ht="30" customHeight="1" x14ac:dyDescent="0.15">
      <c r="A268" s="3">
        <v>267</v>
      </c>
      <c r="B268" s="8" t="str">
        <f>協力難病指定医!C268</f>
        <v>渋谷区</v>
      </c>
      <c r="C268" s="15" t="str">
        <f>協力難病指定医!J268</f>
        <v>本町内科小児科クリニック</v>
      </c>
      <c r="D268" s="9" t="str">
        <f>協力難病指定医!K268</f>
        <v>151-0071</v>
      </c>
      <c r="E268" s="9" t="str">
        <f>協力難病指定医!L268</f>
        <v>渋谷区本町２－６－９　森ビル３Ｆ</v>
      </c>
      <c r="F268" s="10" t="str">
        <f>協力難病指定医!M268</f>
        <v>03-5351-1356</v>
      </c>
      <c r="G268" s="15" t="str">
        <f>協力難病指定医!I268</f>
        <v>青山　由美子</v>
      </c>
      <c r="H268" s="42" t="str">
        <f>協力難病指定医!N268</f>
        <v>内科</v>
      </c>
      <c r="I268" s="20">
        <f>協力難病指定医!O268</f>
        <v>46022</v>
      </c>
    </row>
    <row r="269" spans="1:9" ht="30" customHeight="1" x14ac:dyDescent="0.15">
      <c r="A269" s="3">
        <v>268</v>
      </c>
      <c r="B269" s="8" t="str">
        <f>協力難病指定医!C269</f>
        <v>渋谷区</v>
      </c>
      <c r="C269" s="15" t="str">
        <f>協力難病指定医!J269</f>
        <v>矢澤クリニック渋谷</v>
      </c>
      <c r="D269" s="9" t="str">
        <f>協力難病指定医!K269</f>
        <v>151-0064</v>
      </c>
      <c r="E269" s="9" t="str">
        <f>協力難病指定医!L269</f>
        <v>渋谷区上原１－３３－１１　TOPCORT４　２Ｆ</v>
      </c>
      <c r="F269" s="10" t="str">
        <f>協力難病指定医!M269</f>
        <v>03-5738-7282</v>
      </c>
      <c r="G269" s="15" t="str">
        <f>協力難病指定医!I269</f>
        <v>矢野　玄一郎</v>
      </c>
      <c r="H269" s="42" t="str">
        <f>協力難病指定医!N269</f>
        <v>内科</v>
      </c>
      <c r="I269" s="20">
        <f>協力難病指定医!O269</f>
        <v>45961</v>
      </c>
    </row>
    <row r="270" spans="1:9" ht="30" customHeight="1" x14ac:dyDescent="0.15">
      <c r="A270" s="3">
        <v>269</v>
      </c>
      <c r="B270" s="8" t="str">
        <f>協力難病指定医!C270</f>
        <v>中野区</v>
      </c>
      <c r="C270" s="15" t="str">
        <f>協力難病指定医!J270</f>
        <v>かみさぎキッズクリニック</v>
      </c>
      <c r="D270" s="9" t="str">
        <f>協力難病指定医!K270</f>
        <v>165-0031</v>
      </c>
      <c r="E270" s="9" t="str">
        <f>協力難病指定医!L270</f>
        <v>中野区上鷺宮３－８－１４</v>
      </c>
      <c r="F270" s="10" t="str">
        <f>協力難病指定医!M270</f>
        <v>03-3577-8400</v>
      </c>
      <c r="G270" s="15" t="str">
        <f>協力難病指定医!I270</f>
        <v>大谷　俊樹</v>
      </c>
      <c r="H270" s="42" t="str">
        <f>協力難病指定医!N270</f>
        <v>小児科、小児外科</v>
      </c>
      <c r="I270" s="20">
        <f>協力難病指定医!O270</f>
        <v>47542</v>
      </c>
    </row>
    <row r="271" spans="1:9" ht="30" customHeight="1" x14ac:dyDescent="0.15">
      <c r="A271" s="3">
        <v>270</v>
      </c>
      <c r="B271" s="8" t="str">
        <f>協力難病指定医!C271</f>
        <v>中野区</v>
      </c>
      <c r="C271" s="15" t="str">
        <f>協力難病指定医!J271</f>
        <v>さかい内科クリニック</v>
      </c>
      <c r="D271" s="9" t="str">
        <f>協力難病指定医!K271</f>
        <v>165-0032</v>
      </c>
      <c r="E271" s="9" t="str">
        <f>協力難病指定医!L271</f>
        <v>中野区鷺宮３－１９－１５－１Ｆ－Ａ</v>
      </c>
      <c r="F271" s="10" t="str">
        <f>協力難病指定医!M271</f>
        <v>03-5327-3670</v>
      </c>
      <c r="G271" s="15" t="str">
        <f>協力難病指定医!I271</f>
        <v>坂井　典孝</v>
      </c>
      <c r="H271" s="42" t="str">
        <f>協力難病指定医!N271</f>
        <v>内科</v>
      </c>
      <c r="I271" s="20">
        <f>協力難病指定医!O271</f>
        <v>47664</v>
      </c>
    </row>
    <row r="272" spans="1:9" ht="30" customHeight="1" x14ac:dyDescent="0.15">
      <c r="A272" s="3">
        <v>271</v>
      </c>
      <c r="B272" s="8" t="str">
        <f>協力難病指定医!C272</f>
        <v>中野区</v>
      </c>
      <c r="C272" s="15" t="str">
        <f>協力難病指定医!J272</f>
        <v>ホームクリニックなかの</v>
      </c>
      <c r="D272" s="9" t="str">
        <f>協力難病指定医!K272</f>
        <v>165-0032</v>
      </c>
      <c r="E272" s="9" t="str">
        <f>協力難病指定医!L272</f>
        <v>中野区鷲宮３－３－６－１Ｆ　１Ａ</v>
      </c>
      <c r="F272" s="10" t="str">
        <f>協力難病指定医!M272</f>
        <v>03-6383-0512</v>
      </c>
      <c r="G272" s="15" t="str">
        <f>協力難病指定医!I272</f>
        <v>山田　大貴</v>
      </c>
      <c r="H272" s="42" t="str">
        <f>協力難病指定医!N272</f>
        <v>内科、脳神経内科</v>
      </c>
      <c r="I272" s="20">
        <f>協力難病指定医!O272</f>
        <v>46387</v>
      </c>
    </row>
    <row r="273" spans="1:9" ht="30" customHeight="1" x14ac:dyDescent="0.15">
      <c r="A273" s="3">
        <v>272</v>
      </c>
      <c r="B273" s="8" t="str">
        <f>協力難病指定医!C273</f>
        <v>中野区</v>
      </c>
      <c r="C273" s="15" t="str">
        <f>協力難病指定医!J273</f>
        <v>医療法人財団圭友会　小原病院</v>
      </c>
      <c r="D273" s="9" t="str">
        <f>協力難病指定医!K273</f>
        <v>164-0012</v>
      </c>
      <c r="E273" s="9" t="str">
        <f>協力難病指定医!L273</f>
        <v>中野区本町３－２８－１６</v>
      </c>
      <c r="F273" s="10" t="str">
        <f>協力難病指定医!M273</f>
        <v>03-3372-0311</v>
      </c>
      <c r="G273" s="15" t="str">
        <f>協力難病指定医!I273</f>
        <v>大石　毅</v>
      </c>
      <c r="H273" s="42" t="str">
        <f>協力難病指定医!N273</f>
        <v>内科</v>
      </c>
      <c r="I273" s="20">
        <f>協力難病指定医!O273</f>
        <v>47026</v>
      </c>
    </row>
    <row r="274" spans="1:9" ht="30" customHeight="1" x14ac:dyDescent="0.15">
      <c r="A274" s="3">
        <v>273</v>
      </c>
      <c r="B274" s="8" t="str">
        <f>協力難病指定医!C274</f>
        <v>中野区</v>
      </c>
      <c r="C274" s="15" t="str">
        <f>協力難病指定医!J274</f>
        <v>医療法人財団圭友会　小原病院</v>
      </c>
      <c r="D274" s="9" t="str">
        <f>協力難病指定医!K274</f>
        <v>164-0012</v>
      </c>
      <c r="E274" s="9" t="str">
        <f>協力難病指定医!L274</f>
        <v>中野区本町３－２８－１６</v>
      </c>
      <c r="F274" s="10" t="str">
        <f>協力難病指定医!M274</f>
        <v>03-3372-0311</v>
      </c>
      <c r="G274" s="15" t="str">
        <f>協力難病指定医!I274</f>
        <v>福江　英尚</v>
      </c>
      <c r="H274" s="42" t="str">
        <f>協力難病指定医!N274</f>
        <v>内科</v>
      </c>
      <c r="I274" s="20">
        <f>協力難病指定医!O274</f>
        <v>47664</v>
      </c>
    </row>
    <row r="275" spans="1:9" ht="30" customHeight="1" x14ac:dyDescent="0.15">
      <c r="A275" s="3">
        <v>274</v>
      </c>
      <c r="B275" s="8" t="str">
        <f>協力難病指定医!C275</f>
        <v>中野区</v>
      </c>
      <c r="C275" s="15" t="str">
        <f>協力難病指定医!J275</f>
        <v>医療法人社団　山田クリニック</v>
      </c>
      <c r="D275" s="9" t="str">
        <f>協力難病指定医!K275</f>
        <v>165-0026</v>
      </c>
      <c r="E275" s="9" t="str">
        <f>協力難病指定医!L275</f>
        <v>中野区新井２－６－１０　中野大和マンション１Ｆ</v>
      </c>
      <c r="F275" s="10" t="str">
        <f>協力難病指定医!M275</f>
        <v>03-3386-0415</v>
      </c>
      <c r="G275" s="15" t="str">
        <f>協力難病指定医!I275</f>
        <v>山田　千津子</v>
      </c>
      <c r="H275" s="42" t="str">
        <f>協力難病指定医!N275</f>
        <v>内科、小児科</v>
      </c>
      <c r="I275" s="20">
        <f>協力難病指定医!O275</f>
        <v>47695</v>
      </c>
    </row>
    <row r="276" spans="1:9" ht="30" customHeight="1" x14ac:dyDescent="0.15">
      <c r="A276" s="3">
        <v>275</v>
      </c>
      <c r="B276" s="8" t="str">
        <f>協力難病指定医!C276</f>
        <v>中野区</v>
      </c>
      <c r="C276" s="15" t="str">
        <f>協力難病指定医!J276</f>
        <v>医療法人社団浩悠会　田沼内科・小児科医院</v>
      </c>
      <c r="D276" s="9" t="str">
        <f>協力難病指定医!K276</f>
        <v>164-0012</v>
      </c>
      <c r="E276" s="9" t="str">
        <f>協力難病指定医!L276</f>
        <v>中野区本町６－２３－３</v>
      </c>
      <c r="F276" s="10" t="str">
        <f>協力難病指定医!M276</f>
        <v>03-3380-2622</v>
      </c>
      <c r="G276" s="15" t="str">
        <f>協力難病指定医!I276</f>
        <v>田沼　美昭</v>
      </c>
      <c r="H276" s="42" t="str">
        <f>協力難病指定医!N276</f>
        <v>内科、小児科</v>
      </c>
      <c r="I276" s="20">
        <f>協力難病指定医!O276</f>
        <v>45930</v>
      </c>
    </row>
    <row r="277" spans="1:9" ht="30" customHeight="1" x14ac:dyDescent="0.15">
      <c r="A277" s="3">
        <v>276</v>
      </c>
      <c r="B277" s="8" t="str">
        <f>協力難病指定医!C277</f>
        <v>中野区</v>
      </c>
      <c r="C277" s="15" t="str">
        <f>協力難病指定医!J277</f>
        <v>医療法人社団千秋双葉会　耳鼻咽喉科セントラルパーク中野</v>
      </c>
      <c r="D277" s="9" t="str">
        <f>協力難病指定医!K277</f>
        <v>164-0001</v>
      </c>
      <c r="E277" s="9" t="str">
        <f>協力難病指定医!L277</f>
        <v>中野区中野４－１０－１　中野セントラルパークイースト１Ｆ</v>
      </c>
      <c r="F277" s="10" t="str">
        <f>協力難病指定医!M277</f>
        <v>03-5318-4187</v>
      </c>
      <c r="G277" s="15" t="str">
        <f>協力難病指定医!I277</f>
        <v>戸田　惠</v>
      </c>
      <c r="H277" s="42" t="str">
        <f>協力難病指定医!N277</f>
        <v>耳鼻咽喉科</v>
      </c>
      <c r="I277" s="20">
        <f>協力難病指定医!O277</f>
        <v>47361</v>
      </c>
    </row>
    <row r="278" spans="1:9" ht="30" customHeight="1" x14ac:dyDescent="0.15">
      <c r="A278" s="3">
        <v>277</v>
      </c>
      <c r="B278" s="8" t="str">
        <f>協力難病指定医!C278</f>
        <v>中野区</v>
      </c>
      <c r="C278" s="15" t="str">
        <f>協力難病指定医!J278</f>
        <v>医療法人社団泉樹会　ホームクリニックなかの</v>
      </c>
      <c r="D278" s="9" t="str">
        <f>協力難病指定医!K278</f>
        <v>165-0032</v>
      </c>
      <c r="E278" s="9" t="str">
        <f>協力難病指定医!L278</f>
        <v>中野区鷺宮３－３－６－１Ｆ－１Ａ</v>
      </c>
      <c r="F278" s="10" t="str">
        <f>協力難病指定医!M278</f>
        <v>03-6383-0512</v>
      </c>
      <c r="G278" s="15" t="str">
        <f>協力難病指定医!I278</f>
        <v>小坂　和子</v>
      </c>
      <c r="H278" s="42" t="str">
        <f>協力難病指定医!N278</f>
        <v>内科</v>
      </c>
      <c r="I278" s="20">
        <f>協力難病指定医!O278</f>
        <v>46022</v>
      </c>
    </row>
    <row r="279" spans="1:9" ht="30" customHeight="1" x14ac:dyDescent="0.15">
      <c r="A279" s="3">
        <v>278</v>
      </c>
      <c r="B279" s="8" t="str">
        <f>協力難病指定医!C279</f>
        <v>中野区</v>
      </c>
      <c r="C279" s="15" t="str">
        <f>協力難病指定医!J279</f>
        <v>医療法人社団博和会　山本眼科クリニック</v>
      </c>
      <c r="D279" s="9" t="str">
        <f>協力難病指定医!K279</f>
        <v>164-0013</v>
      </c>
      <c r="E279" s="9" t="str">
        <f>協力難病指定医!L279</f>
        <v>中野区弥生町３－２６－３　山本メディカルビル３Ｆ</v>
      </c>
      <c r="F279" s="10" t="str">
        <f>協力難病指定医!M279</f>
        <v>03-3372-6300</v>
      </c>
      <c r="G279" s="15" t="str">
        <f>協力難病指定医!I279</f>
        <v>山本　和則</v>
      </c>
      <c r="H279" s="42" t="str">
        <f>協力難病指定医!N279</f>
        <v>眼科</v>
      </c>
      <c r="I279" s="20">
        <f>協力難病指定医!O279</f>
        <v>45930</v>
      </c>
    </row>
    <row r="280" spans="1:9" ht="30" customHeight="1" x14ac:dyDescent="0.15">
      <c r="A280" s="3">
        <v>279</v>
      </c>
      <c r="B280" s="8" t="str">
        <f>協力難病指定医!C280</f>
        <v>中野区</v>
      </c>
      <c r="C280" s="15" t="str">
        <f>協力難病指定医!J280</f>
        <v>医療法人社団明篤会　沖津医院</v>
      </c>
      <c r="D280" s="9" t="str">
        <f>協力難病指定医!K280</f>
        <v>165-0032</v>
      </c>
      <c r="E280" s="9" t="str">
        <f>協力難病指定医!L280</f>
        <v>中野区鷺宮３－２０－４　鷺宮医療ビル２Ｆ・３Ｆ</v>
      </c>
      <c r="F280" s="10" t="str">
        <f>協力難病指定医!M280</f>
        <v>03-3339-2865</v>
      </c>
      <c r="G280" s="15" t="str">
        <f>協力難病指定医!I280</f>
        <v>沖津　篤</v>
      </c>
      <c r="H280" s="42" t="str">
        <f>協力難病指定医!N280</f>
        <v>内科</v>
      </c>
      <c r="I280" s="20">
        <f>協力難病指定医!O280</f>
        <v>46142</v>
      </c>
    </row>
    <row r="281" spans="1:9" ht="30" customHeight="1" x14ac:dyDescent="0.15">
      <c r="A281" s="3">
        <v>280</v>
      </c>
      <c r="B281" s="8" t="str">
        <f>協力難病指定医!C281</f>
        <v>中野区</v>
      </c>
      <c r="C281" s="15" t="str">
        <f>協力難病指定医!J281</f>
        <v>医療法人社団友翔会　矢野クリニック</v>
      </c>
      <c r="D281" s="9" t="str">
        <f>協力難病指定医!K281</f>
        <v>164-0001</v>
      </c>
      <c r="E281" s="9" t="str">
        <f>協力難病指定医!L281</f>
        <v>中野区中野３－２８－２１　キャッスル中野１Ｆ</v>
      </c>
      <c r="F281" s="10" t="str">
        <f>協力難病指定医!M281</f>
        <v>03-5341-3131</v>
      </c>
      <c r="G281" s="15" t="str">
        <f>協力難病指定医!I281</f>
        <v>矢野　貴彦</v>
      </c>
      <c r="H281" s="42" t="str">
        <f>協力難病指定医!N281</f>
        <v>内科、小児科、アレルギー科</v>
      </c>
      <c r="I281" s="20">
        <f>協力難病指定医!O281</f>
        <v>46022</v>
      </c>
    </row>
    <row r="282" spans="1:9" ht="30" customHeight="1" x14ac:dyDescent="0.15">
      <c r="A282" s="3">
        <v>281</v>
      </c>
      <c r="B282" s="8" t="str">
        <f>協力難病指定医!C282</f>
        <v>中野区</v>
      </c>
      <c r="C282" s="15" t="str">
        <f>協力難病指定医!J282</f>
        <v>熊谷医院</v>
      </c>
      <c r="D282" s="9" t="str">
        <f>協力難病指定医!K282</f>
        <v>165-0032</v>
      </c>
      <c r="E282" s="9" t="str">
        <f>協力難病指定医!L282</f>
        <v>中野区鷲宮３－３２－５</v>
      </c>
      <c r="F282" s="10" t="str">
        <f>協力難病指定医!M282</f>
        <v>03-3338-1515</v>
      </c>
      <c r="G282" s="15" t="str">
        <f>協力難病指定医!I282</f>
        <v>福島　祥子</v>
      </c>
      <c r="H282" s="42" t="str">
        <f>協力難病指定医!N282</f>
        <v>内科、放射線科</v>
      </c>
      <c r="I282" s="20">
        <f>協力難病指定医!O282</f>
        <v>46418</v>
      </c>
    </row>
    <row r="283" spans="1:9" ht="30" customHeight="1" x14ac:dyDescent="0.15">
      <c r="A283" s="3">
        <v>282</v>
      </c>
      <c r="B283" s="8" t="str">
        <f>協力難病指定医!C283</f>
        <v>中野区</v>
      </c>
      <c r="C283" s="15" t="str">
        <f>協力難病指定医!J283</f>
        <v>中野診療所</v>
      </c>
      <c r="D283" s="9" t="str">
        <f>協力難病指定医!K283</f>
        <v>164-0012</v>
      </c>
      <c r="E283" s="9" t="str">
        <f>協力難病指定医!L283</f>
        <v>中野区本町６－１２－１３</v>
      </c>
      <c r="F283" s="10" t="str">
        <f>協力難病指定医!M283</f>
        <v>03-3381-0151</v>
      </c>
      <c r="G283" s="15" t="str">
        <f>協力難病指定医!I283</f>
        <v>櫻井　英一</v>
      </c>
      <c r="H283" s="42" t="str">
        <f>協力難病指定医!N283</f>
        <v>内科、小児科</v>
      </c>
      <c r="I283" s="20">
        <f>協力難病指定医!O283</f>
        <v>46691</v>
      </c>
    </row>
    <row r="284" spans="1:9" ht="30" customHeight="1" x14ac:dyDescent="0.15">
      <c r="A284" s="3">
        <v>283</v>
      </c>
      <c r="B284" s="8" t="str">
        <f>協力難病指定医!C284</f>
        <v>中野区</v>
      </c>
      <c r="C284" s="15" t="str">
        <f>協力難病指定医!J284</f>
        <v>美穂診療所</v>
      </c>
      <c r="D284" s="9" t="str">
        <f>協力難病指定医!K284</f>
        <v>165-0032</v>
      </c>
      <c r="E284" s="9" t="str">
        <f>協力難病指定医!L284</f>
        <v>中野区鷺宮５－３－１４</v>
      </c>
      <c r="F284" s="10" t="str">
        <f>協力難病指定医!M284</f>
        <v>03-3990-1208</v>
      </c>
      <c r="G284" s="15" t="str">
        <f>協力難病指定医!I284</f>
        <v>由良　明彦</v>
      </c>
      <c r="H284" s="42" t="str">
        <f>協力難病指定医!N284</f>
        <v>内科、小児科、消化器科</v>
      </c>
      <c r="I284" s="20">
        <f>協力難病指定医!O284</f>
        <v>47452</v>
      </c>
    </row>
    <row r="285" spans="1:9" ht="30" customHeight="1" x14ac:dyDescent="0.15">
      <c r="A285" s="3">
        <v>284</v>
      </c>
      <c r="B285" s="8" t="str">
        <f>協力難病指定医!C285</f>
        <v>杉並区</v>
      </c>
      <c r="C285" s="15" t="str">
        <f>協力難病指定医!J285</f>
        <v>いたるクリニック</v>
      </c>
      <c r="D285" s="9" t="str">
        <f>協力難病指定医!K285</f>
        <v>166-0004</v>
      </c>
      <c r="E285" s="9" t="str">
        <f>協力難病指定医!L285</f>
        <v>杉並区阿佐谷南２－１４－８－３Ｆ</v>
      </c>
      <c r="F285" s="10" t="str">
        <f>協力難病指定医!M285</f>
        <v>03-6304-9917</v>
      </c>
      <c r="G285" s="15" t="str">
        <f>協力難病指定医!I285</f>
        <v>梅澤　謙一</v>
      </c>
      <c r="H285" s="42" t="str">
        <f>協力難病指定医!N285</f>
        <v>内科</v>
      </c>
      <c r="I285" s="20">
        <f>協力難病指定医!O285</f>
        <v>46142</v>
      </c>
    </row>
    <row r="286" spans="1:9" ht="30" customHeight="1" x14ac:dyDescent="0.15">
      <c r="A286" s="3">
        <v>285</v>
      </c>
      <c r="B286" s="8" t="str">
        <f>協力難病指定医!C286</f>
        <v>杉並区</v>
      </c>
      <c r="C286" s="15" t="str">
        <f>協力難病指定医!J286</f>
        <v>さくらの葉ホームクリニック</v>
      </c>
      <c r="D286" s="9" t="str">
        <f>協力難病指定医!K286</f>
        <v>167-0035</v>
      </c>
      <c r="E286" s="9" t="str">
        <f>協力難病指定医!L286</f>
        <v>杉並区今川２－５－７　サニーヒルズ荻窪５０３</v>
      </c>
      <c r="F286" s="10" t="str">
        <f>協力難病指定医!M286</f>
        <v>03-6913-6336</v>
      </c>
      <c r="G286" s="15" t="str">
        <f>協力難病指定医!I286</f>
        <v>菅　重博</v>
      </c>
      <c r="H286" s="42" t="str">
        <f>協力難病指定医!N286</f>
        <v>内科、心療内科、緩和ケア科</v>
      </c>
      <c r="I286" s="20">
        <f>協力難病指定医!O286</f>
        <v>46507</v>
      </c>
    </row>
    <row r="287" spans="1:9" ht="30" customHeight="1" x14ac:dyDescent="0.15">
      <c r="A287" s="3">
        <v>286</v>
      </c>
      <c r="B287" s="8" t="str">
        <f>協力難病指定医!C287</f>
        <v>杉並区</v>
      </c>
      <c r="C287" s="15" t="str">
        <f>協力難病指定医!J287</f>
        <v>よしだ内科</v>
      </c>
      <c r="D287" s="9" t="str">
        <f>協力難病指定医!K287</f>
        <v>166-0003</v>
      </c>
      <c r="E287" s="9" t="str">
        <f>協力難病指定医!L287</f>
        <v>杉並区高円寺南４－１９－１　山長ビル１Ｆ</v>
      </c>
      <c r="F287" s="10" t="str">
        <f>協力難病指定医!M287</f>
        <v>03-3311-3293</v>
      </c>
      <c r="G287" s="15" t="str">
        <f>協力難病指定医!I287</f>
        <v>芳田　工</v>
      </c>
      <c r="H287" s="42" t="str">
        <f>協力難病指定医!N287</f>
        <v>内科、腎臓内科</v>
      </c>
      <c r="I287" s="20">
        <f>協力難病指定医!O287</f>
        <v>46053</v>
      </c>
    </row>
    <row r="288" spans="1:9" ht="30" customHeight="1" x14ac:dyDescent="0.15">
      <c r="A288" s="3">
        <v>287</v>
      </c>
      <c r="B288" s="8" t="str">
        <f>協力難病指定医!C288</f>
        <v>杉並区</v>
      </c>
      <c r="C288" s="15" t="str">
        <f>協力難病指定医!J288</f>
        <v>医療法人社団回心会　ロイヤル病院</v>
      </c>
      <c r="D288" s="9" t="str">
        <f>協力難病指定医!K288</f>
        <v>168-0073</v>
      </c>
      <c r="E288" s="9" t="str">
        <f>協力難病指定医!L288</f>
        <v>杉並区下高井戸４－６－２</v>
      </c>
      <c r="F288" s="10" t="str">
        <f>協力難病指定医!M288</f>
        <v>03-3302-7331</v>
      </c>
      <c r="G288" s="15" t="str">
        <f>協力難病指定医!I288</f>
        <v>小野　詩保</v>
      </c>
      <c r="H288" s="42" t="str">
        <f>協力難病指定医!N288</f>
        <v>内科</v>
      </c>
      <c r="I288" s="20">
        <f>協力難病指定医!O288</f>
        <v>45930</v>
      </c>
    </row>
    <row r="289" spans="1:9" ht="30" customHeight="1" x14ac:dyDescent="0.15">
      <c r="A289" s="3">
        <v>288</v>
      </c>
      <c r="B289" s="8" t="str">
        <f>協力難病指定医!C289</f>
        <v>杉並区</v>
      </c>
      <c r="C289" s="15" t="str">
        <f>協力難病指定医!J289</f>
        <v>医療法人社団回心会　ロイヤル病院</v>
      </c>
      <c r="D289" s="9" t="str">
        <f>協力難病指定医!K289</f>
        <v>168-0073</v>
      </c>
      <c r="E289" s="9" t="str">
        <f>協力難病指定医!L289</f>
        <v>杉並区下高井戸４－６－２</v>
      </c>
      <c r="F289" s="10" t="str">
        <f>協力難病指定医!M289</f>
        <v>03-3302-7331</v>
      </c>
      <c r="G289" s="15" t="str">
        <f>協力難病指定医!I289</f>
        <v>代田　喜典</v>
      </c>
      <c r="H289" s="42" t="str">
        <f>協力難病指定医!N289</f>
        <v>内科</v>
      </c>
      <c r="I289" s="20">
        <f>協力難病指定医!O289</f>
        <v>47238</v>
      </c>
    </row>
    <row r="290" spans="1:9" ht="30" customHeight="1" x14ac:dyDescent="0.15">
      <c r="A290" s="3">
        <v>289</v>
      </c>
      <c r="B290" s="8" t="str">
        <f>協力難病指定医!C290</f>
        <v>杉並区</v>
      </c>
      <c r="C290" s="15" t="str">
        <f>協力難病指定医!J290</f>
        <v>医療法人社団回心会　ロイヤル病院</v>
      </c>
      <c r="D290" s="9" t="str">
        <f>協力難病指定医!K290</f>
        <v>168-0073</v>
      </c>
      <c r="E290" s="9" t="str">
        <f>協力難病指定医!L290</f>
        <v>杉並区下高井戸４－６－２</v>
      </c>
      <c r="F290" s="10" t="str">
        <f>協力難病指定医!M290</f>
        <v>03-3302-7331</v>
      </c>
      <c r="G290" s="15" t="str">
        <f>協力難病指定医!I290</f>
        <v>竹井　敏</v>
      </c>
      <c r="H290" s="42" t="str">
        <f>協力難病指定医!N290</f>
        <v>内科</v>
      </c>
      <c r="I290" s="20">
        <f>協力難病指定医!O290</f>
        <v>46691</v>
      </c>
    </row>
    <row r="291" spans="1:9" ht="30" customHeight="1" x14ac:dyDescent="0.15">
      <c r="A291" s="3">
        <v>290</v>
      </c>
      <c r="B291" s="8" t="str">
        <f>協力難病指定医!C291</f>
        <v>杉並区</v>
      </c>
      <c r="C291" s="15" t="str">
        <f>協力難病指定医!J291</f>
        <v>医療法人社団回心会　ロイヤル病院</v>
      </c>
      <c r="D291" s="9" t="str">
        <f>協力難病指定医!K291</f>
        <v>168-0073</v>
      </c>
      <c r="E291" s="9" t="str">
        <f>協力難病指定医!L291</f>
        <v>杉並区下高井戸４－６－２</v>
      </c>
      <c r="F291" s="10" t="str">
        <f>協力難病指定医!M291</f>
        <v>03-3302-7331</v>
      </c>
      <c r="G291" s="15" t="str">
        <f>協力難病指定医!I291</f>
        <v>鶴谷　博子</v>
      </c>
      <c r="H291" s="42" t="str">
        <f>協力難病指定医!N291</f>
        <v>内科</v>
      </c>
      <c r="I291" s="20">
        <f>協力難病指定医!O291</f>
        <v>47299</v>
      </c>
    </row>
    <row r="292" spans="1:9" ht="30" customHeight="1" x14ac:dyDescent="0.15">
      <c r="A292" s="3">
        <v>291</v>
      </c>
      <c r="B292" s="8" t="str">
        <f>協力難病指定医!C292</f>
        <v>杉並区</v>
      </c>
      <c r="C292" s="15" t="str">
        <f>協力難病指定医!J292</f>
        <v>医療法人社団回心会　ロイヤル病院</v>
      </c>
      <c r="D292" s="9" t="str">
        <f>協力難病指定医!K292</f>
        <v>168-0073</v>
      </c>
      <c r="E292" s="9" t="str">
        <f>協力難病指定医!L292</f>
        <v>杉並区下高井戸４－６－２</v>
      </c>
      <c r="F292" s="10" t="str">
        <f>協力難病指定医!M292</f>
        <v>03-3302-7331</v>
      </c>
      <c r="G292" s="15" t="str">
        <f>協力難病指定医!I292</f>
        <v>北﨑　麻美子</v>
      </c>
      <c r="H292" s="42" t="str">
        <f>協力難病指定医!N292</f>
        <v>内科</v>
      </c>
      <c r="I292" s="20">
        <f>協力難病指定医!O292</f>
        <v>45930</v>
      </c>
    </row>
    <row r="293" spans="1:9" ht="30" customHeight="1" x14ac:dyDescent="0.15">
      <c r="A293" s="3">
        <v>292</v>
      </c>
      <c r="B293" s="8" t="str">
        <f>協力難病指定医!C293</f>
        <v>杉並区</v>
      </c>
      <c r="C293" s="15" t="str">
        <f>協力難病指定医!J293</f>
        <v>医療法人社団啓神会　Ａｉクリニック</v>
      </c>
      <c r="D293" s="9" t="str">
        <f>協力難病指定医!K293</f>
        <v>166-0002</v>
      </c>
      <c r="E293" s="9" t="str">
        <f>協力難病指定医!L293</f>
        <v>杉並区高円寺北３－１２－４</v>
      </c>
      <c r="F293" s="10" t="str">
        <f>協力難病指定医!M293</f>
        <v>03-5340-7472</v>
      </c>
      <c r="G293" s="15" t="str">
        <f>協力難病指定医!I293</f>
        <v>飯塚　啓介</v>
      </c>
      <c r="H293" s="42" t="str">
        <f>協力難病指定医!N293</f>
        <v>内科</v>
      </c>
      <c r="I293" s="20">
        <f>協力難病指定医!O293</f>
        <v>46203</v>
      </c>
    </row>
    <row r="294" spans="1:9" ht="30" customHeight="1" x14ac:dyDescent="0.15">
      <c r="A294" s="3">
        <v>293</v>
      </c>
      <c r="B294" s="8" t="str">
        <f>協力難病指定医!C294</f>
        <v>杉並区</v>
      </c>
      <c r="C294" s="15" t="str">
        <f>協力難病指定医!J294</f>
        <v>医療法人社団洪庵会　いぐさクリニック</v>
      </c>
      <c r="D294" s="9" t="str">
        <f>協力難病指定医!K294</f>
        <v>167-0022</v>
      </c>
      <c r="E294" s="9" t="str">
        <f>協力難病指定医!L294</f>
        <v>杉並区下井草３－３９－２１　ヴィラ・ジャルディーノ２Ｆ</v>
      </c>
      <c r="F294" s="10" t="str">
        <f>協力難病指定医!M294</f>
        <v>03-5382-5326</v>
      </c>
      <c r="G294" s="15" t="str">
        <f>協力難病指定医!I294</f>
        <v>丸山　大輔</v>
      </c>
      <c r="H294" s="42" t="str">
        <f>協力難病指定医!N294</f>
        <v>内科・耳鼻咽喉科</v>
      </c>
      <c r="I294" s="20">
        <f>協力難病指定医!O294</f>
        <v>46904</v>
      </c>
    </row>
    <row r="295" spans="1:9" ht="30" customHeight="1" x14ac:dyDescent="0.15">
      <c r="A295" s="3">
        <v>294</v>
      </c>
      <c r="B295" s="8" t="str">
        <f>協力難病指定医!C295</f>
        <v>杉並区</v>
      </c>
      <c r="C295" s="15" t="str">
        <f>協力難病指定医!J295</f>
        <v>医療法人社団親和会　杉並病院</v>
      </c>
      <c r="D295" s="9" t="str">
        <f>協力難病指定医!K295</f>
        <v>167-0042</v>
      </c>
      <c r="E295" s="9" t="str">
        <f>協力難病指定医!L295</f>
        <v>杉並区西荻北４－２０－２</v>
      </c>
      <c r="F295" s="10" t="str">
        <f>協力難病指定医!M295</f>
        <v>03-3390-4141</v>
      </c>
      <c r="G295" s="15" t="str">
        <f>協力難病指定医!I295</f>
        <v>田邉　規充</v>
      </c>
      <c r="H295" s="42" t="str">
        <f>協力難病指定医!N295</f>
        <v>内科</v>
      </c>
      <c r="I295" s="20">
        <f>協力難病指定医!O295</f>
        <v>47542</v>
      </c>
    </row>
    <row r="296" spans="1:9" ht="30" customHeight="1" x14ac:dyDescent="0.15">
      <c r="A296" s="3">
        <v>295</v>
      </c>
      <c r="B296" s="8" t="str">
        <f>協力難病指定医!C296</f>
        <v>杉並区</v>
      </c>
      <c r="C296" s="15" t="str">
        <f>協力難病指定医!J296</f>
        <v>医療法人社団聖整会　竹下整形外科</v>
      </c>
      <c r="D296" s="9" t="str">
        <f>協力難病指定医!K296</f>
        <v>167-0021</v>
      </c>
      <c r="E296" s="9" t="str">
        <f>協力難病指定医!L296</f>
        <v>杉並区井草４－５－１５　パローマＩＯＧＩ－１Ｆ</v>
      </c>
      <c r="F296" s="10" t="str">
        <f>協力難病指定医!M296</f>
        <v>03-3397-1622</v>
      </c>
      <c r="G296" s="15" t="str">
        <f>協力難病指定医!I296</f>
        <v>竹下　節兒</v>
      </c>
      <c r="H296" s="42" t="str">
        <f>協力難病指定医!N296</f>
        <v>整形外科、リハビリ科</v>
      </c>
      <c r="I296" s="20">
        <f>協力難病指定医!O296</f>
        <v>45930</v>
      </c>
    </row>
    <row r="297" spans="1:9" ht="30" customHeight="1" x14ac:dyDescent="0.15">
      <c r="A297" s="3">
        <v>296</v>
      </c>
      <c r="B297" s="8" t="str">
        <f>協力難病指定医!C297</f>
        <v>杉並区</v>
      </c>
      <c r="C297" s="15" t="str">
        <f>協力難病指定医!J297</f>
        <v>医療法人社団誠芯会　さくらの葉ホームクリニック</v>
      </c>
      <c r="D297" s="9" t="str">
        <f>協力難病指定医!K297</f>
        <v>167-0035</v>
      </c>
      <c r="E297" s="9" t="str">
        <f>協力難病指定医!L297</f>
        <v>杉並区今川２－５－７－５０３</v>
      </c>
      <c r="F297" s="10" t="str">
        <f>協力難病指定医!M297</f>
        <v>03-6913-6336</v>
      </c>
      <c r="G297" s="15" t="str">
        <f>協力難病指定医!I297</f>
        <v>中野　由梨</v>
      </c>
      <c r="H297" s="42" t="str">
        <f>協力難病指定医!N297</f>
        <v>内科、膠原病内科、リウマチ科</v>
      </c>
      <c r="I297" s="20">
        <f>協力難病指定医!O297</f>
        <v>47238</v>
      </c>
    </row>
    <row r="298" spans="1:9" ht="30" customHeight="1" x14ac:dyDescent="0.15">
      <c r="A298" s="3">
        <v>297</v>
      </c>
      <c r="B298" s="8" t="str">
        <f>協力難病指定医!C298</f>
        <v>杉並区</v>
      </c>
      <c r="C298" s="15" t="str">
        <f>協力難病指定医!J298</f>
        <v>医療法人社団雪仁会　近藤クリニック</v>
      </c>
      <c r="D298" s="9" t="str">
        <f>協力難病指定医!K298</f>
        <v>167-0042</v>
      </c>
      <c r="E298" s="9" t="str">
        <f>協力難病指定医!L298</f>
        <v>杉並区西荻北４－５－２０</v>
      </c>
      <c r="F298" s="10" t="str">
        <f>協力難病指定医!M298</f>
        <v>03-3301-0109</v>
      </c>
      <c r="G298" s="15" t="str">
        <f>協力難病指定医!I298</f>
        <v>近藤　喬</v>
      </c>
      <c r="H298" s="42" t="str">
        <f>協力難病指定医!N298</f>
        <v>内科</v>
      </c>
      <c r="I298" s="20">
        <f>協力難病指定医!O298</f>
        <v>46356</v>
      </c>
    </row>
    <row r="299" spans="1:9" ht="30" customHeight="1" x14ac:dyDescent="0.15">
      <c r="A299" s="3">
        <v>298</v>
      </c>
      <c r="B299" s="8" t="str">
        <f>協力難病指定医!C299</f>
        <v>杉並区</v>
      </c>
      <c r="C299" s="15" t="str">
        <f>協力難病指定医!J299</f>
        <v>医療法人社団東京白報会　すぎなみ在宅診療所</v>
      </c>
      <c r="D299" s="9" t="str">
        <f>協力難病指定医!K299</f>
        <v>166-0002</v>
      </c>
      <c r="E299" s="9" t="str">
        <f>協力難病指定医!L299</f>
        <v>杉並区高円寺北２－２０－１　グリュッケンビル７Ｆ</v>
      </c>
      <c r="F299" s="10" t="str">
        <f>協力難病指定医!M299</f>
        <v>03-5327-5584</v>
      </c>
      <c r="G299" s="15" t="str">
        <f>協力難病指定医!I299</f>
        <v>坂本　吉正</v>
      </c>
      <c r="H299" s="42" t="str">
        <f>協力難病指定医!N299</f>
        <v>内科</v>
      </c>
      <c r="I299" s="20">
        <f>協力難病指定医!O299</f>
        <v>47361</v>
      </c>
    </row>
    <row r="300" spans="1:9" ht="30" customHeight="1" x14ac:dyDescent="0.15">
      <c r="A300" s="3">
        <v>299</v>
      </c>
      <c r="B300" s="8" t="str">
        <f>協力難病指定医!C300</f>
        <v>杉並区</v>
      </c>
      <c r="C300" s="15" t="str">
        <f>協力難病指定医!J300</f>
        <v>医療法人社団明日佳　明日佳クリニック荻窪</v>
      </c>
      <c r="D300" s="9" t="str">
        <f>協力難病指定医!K300</f>
        <v>167-0043</v>
      </c>
      <c r="E300" s="9" t="str">
        <f>協力難病指定医!L300</f>
        <v>杉並区上荻１－９－１－Ｄ　荻窪タウンセブンビルＤ１Ｆ</v>
      </c>
      <c r="F300" s="10" t="str">
        <f>協力難病指定医!M300</f>
        <v>03-5347-2382</v>
      </c>
      <c r="G300" s="15" t="str">
        <f>協力難病指定医!I300</f>
        <v>丸山　雅弘</v>
      </c>
      <c r="H300" s="42" t="str">
        <f>協力難病指定医!N300</f>
        <v>内科</v>
      </c>
      <c r="I300" s="20">
        <f>協力難病指定医!O300</f>
        <v>45869</v>
      </c>
    </row>
    <row r="301" spans="1:9" ht="30" customHeight="1" x14ac:dyDescent="0.15">
      <c r="A301" s="3">
        <v>300</v>
      </c>
      <c r="B301" s="8" t="str">
        <f>協力難病指定医!C301</f>
        <v>杉並区</v>
      </c>
      <c r="C301" s="15" t="str">
        <f>協力難病指定医!J301</f>
        <v>医療法人社団明日佳　明日佳クリニック荻窪</v>
      </c>
      <c r="D301" s="9" t="str">
        <f>協力難病指定医!K301</f>
        <v>167-0043</v>
      </c>
      <c r="E301" s="9" t="str">
        <f>協力難病指定医!L301</f>
        <v>杉並区上荻１－９－１－Ｄ　荻窪タウンセブンビルＤ１Ｆ</v>
      </c>
      <c r="F301" s="10" t="str">
        <f>協力難病指定医!M301</f>
        <v>03-5347-2382</v>
      </c>
      <c r="G301" s="15" t="str">
        <f>協力難病指定医!I301</f>
        <v>西　亨</v>
      </c>
      <c r="H301" s="42" t="str">
        <f>協力難病指定医!N301</f>
        <v>内科</v>
      </c>
      <c r="I301" s="20">
        <f>協力難病指定医!O301</f>
        <v>45900</v>
      </c>
    </row>
    <row r="302" spans="1:9" ht="30" customHeight="1" x14ac:dyDescent="0.15">
      <c r="A302" s="3">
        <v>301</v>
      </c>
      <c r="B302" s="8" t="str">
        <f>協力難病指定医!C302</f>
        <v>杉並区</v>
      </c>
      <c r="C302" s="15" t="str">
        <f>協力難病指定医!J302</f>
        <v>医療法人社団明日佳　明日佳クリニック荻窪</v>
      </c>
      <c r="D302" s="9" t="str">
        <f>協力難病指定医!K302</f>
        <v>167-0043</v>
      </c>
      <c r="E302" s="9" t="str">
        <f>協力難病指定医!L302</f>
        <v>杉並区上荻１－９－１－Ｄ　荻窪タウンセブンビルＤ１Ｆ</v>
      </c>
      <c r="F302" s="10" t="str">
        <f>協力難病指定医!M302</f>
        <v>03-5347-2382</v>
      </c>
      <c r="G302" s="15" t="str">
        <f>協力難病指定医!I302</f>
        <v>赤井　知高</v>
      </c>
      <c r="H302" s="42" t="str">
        <f>協力難病指定医!N302</f>
        <v>内科</v>
      </c>
      <c r="I302" s="20">
        <f>協力難病指定医!O302</f>
        <v>45930</v>
      </c>
    </row>
    <row r="303" spans="1:9" ht="30" customHeight="1" x14ac:dyDescent="0.15">
      <c r="A303" s="3">
        <v>302</v>
      </c>
      <c r="B303" s="8" t="str">
        <f>協力難病指定医!C303</f>
        <v>杉並区</v>
      </c>
      <c r="C303" s="15" t="str">
        <f>協力難病指定医!J303</f>
        <v>医療法人明笙会　たけうち内科</v>
      </c>
      <c r="D303" s="9" t="str">
        <f>協力難病指定医!K303</f>
        <v>166-0015</v>
      </c>
      <c r="E303" s="9" t="str">
        <f>協力難病指定医!L303</f>
        <v>杉並区成田東３－１２－１３</v>
      </c>
      <c r="F303" s="10" t="str">
        <f>協力難病指定医!M303</f>
        <v>03-3313-8428</v>
      </c>
      <c r="G303" s="15" t="str">
        <f>協力難病指定医!I303</f>
        <v>竹内　友朗</v>
      </c>
      <c r="H303" s="42" t="str">
        <f>協力難病指定医!N303</f>
        <v>内科</v>
      </c>
      <c r="I303" s="20">
        <f>協力難病指定医!O303</f>
        <v>46265</v>
      </c>
    </row>
    <row r="304" spans="1:9" ht="30" customHeight="1" x14ac:dyDescent="0.15">
      <c r="A304" s="3">
        <v>303</v>
      </c>
      <c r="B304" s="8" t="str">
        <f>協力難病指定医!C304</f>
        <v>杉並区</v>
      </c>
      <c r="C304" s="15" t="str">
        <f>協力難病指定医!J304</f>
        <v>一般社団法人衛生文化協会　城西病院</v>
      </c>
      <c r="D304" s="9" t="str">
        <f>協力難病指定医!K304</f>
        <v>167-0043</v>
      </c>
      <c r="E304" s="9" t="str">
        <f>協力難病指定医!L304</f>
        <v>杉並区上荻２－４２－１１</v>
      </c>
      <c r="F304" s="10" t="str">
        <f>協力難病指定医!M304</f>
        <v>03-3390-4166</v>
      </c>
      <c r="G304" s="15" t="str">
        <f>協力難病指定医!I304</f>
        <v>栗山　実</v>
      </c>
      <c r="H304" s="42" t="str">
        <f>協力難病指定医!N304</f>
        <v>内科</v>
      </c>
      <c r="I304" s="20">
        <f>協力難病指定医!O304</f>
        <v>46173</v>
      </c>
    </row>
    <row r="305" spans="1:9" ht="30" customHeight="1" x14ac:dyDescent="0.15">
      <c r="A305" s="3">
        <v>304</v>
      </c>
      <c r="B305" s="8" t="str">
        <f>協力難病指定医!C305</f>
        <v>杉並区</v>
      </c>
      <c r="C305" s="15" t="str">
        <f>協力難病指定医!J305</f>
        <v>一般社団法人衛生文化協会　城西病院</v>
      </c>
      <c r="D305" s="9" t="str">
        <f>協力難病指定医!K305</f>
        <v>167-0043</v>
      </c>
      <c r="E305" s="9" t="str">
        <f>協力難病指定医!L305</f>
        <v>杉並区上荻２－４２－１１</v>
      </c>
      <c r="F305" s="10" t="str">
        <f>協力難病指定医!M305</f>
        <v>03-3390-4166</v>
      </c>
      <c r="G305" s="15" t="str">
        <f>協力難病指定医!I305</f>
        <v>矢野　康生</v>
      </c>
      <c r="H305" s="42" t="str">
        <f>協力難病指定医!N305</f>
        <v>内科</v>
      </c>
      <c r="I305" s="20">
        <f>協力難病指定医!O305</f>
        <v>47514</v>
      </c>
    </row>
    <row r="306" spans="1:9" ht="30" customHeight="1" x14ac:dyDescent="0.15">
      <c r="A306" s="3">
        <v>305</v>
      </c>
      <c r="B306" s="8" t="str">
        <f>協力難病指定医!C306</f>
        <v>杉並区</v>
      </c>
      <c r="C306" s="15" t="str">
        <f>協力難病指定医!J306</f>
        <v>荻窪上田クリニック</v>
      </c>
      <c r="D306" s="9" t="str">
        <f>協力難病指定医!K306</f>
        <v>167-0051</v>
      </c>
      <c r="E306" s="9" t="str">
        <f>協力難病指定医!L306</f>
        <v>杉並区荻窪３－４７－１０</v>
      </c>
      <c r="F306" s="10" t="str">
        <f>協力難病指定医!M306</f>
        <v>03-3398-9300</v>
      </c>
      <c r="G306" s="15" t="str">
        <f>協力難病指定医!I306</f>
        <v>上田　周</v>
      </c>
      <c r="H306" s="42" t="str">
        <f>協力難病指定医!N306</f>
        <v>皮膚科</v>
      </c>
      <c r="I306" s="20">
        <f>協力難病指定医!O306</f>
        <v>46234</v>
      </c>
    </row>
    <row r="307" spans="1:9" ht="30" customHeight="1" x14ac:dyDescent="0.15">
      <c r="A307" s="3">
        <v>306</v>
      </c>
      <c r="B307" s="8" t="str">
        <f>協力難病指定医!C307</f>
        <v>杉並区</v>
      </c>
      <c r="C307" s="15" t="str">
        <f>協力難病指定医!J307</f>
        <v>社会医療法人河北医療財団　河北ファミリークリニック南阿佐谷</v>
      </c>
      <c r="D307" s="9" t="str">
        <f>協力難病指定医!K307</f>
        <v>166-0004</v>
      </c>
      <c r="E307" s="9" t="str">
        <f>協力難病指定医!L307</f>
        <v>杉並区阿佐谷南１－１６－８　ＩＳＭ　ＡＳＡＧＡＹＡ３，４，５Ｆ</v>
      </c>
      <c r="F307" s="10" t="str">
        <f>協力難病指定医!M307</f>
        <v>03-5356-7160</v>
      </c>
      <c r="G307" s="15" t="str">
        <f>協力難病指定医!I307</f>
        <v>塩田　正喜</v>
      </c>
      <c r="H307" s="42" t="str">
        <f>協力難病指定医!N307</f>
        <v>内科、小児科</v>
      </c>
      <c r="I307" s="20">
        <f>協力難病指定医!O307</f>
        <v>46843</v>
      </c>
    </row>
    <row r="308" spans="1:9" ht="30" customHeight="1" x14ac:dyDescent="0.15">
      <c r="A308" s="3">
        <v>307</v>
      </c>
      <c r="B308" s="8" t="str">
        <f>協力難病指定医!C308</f>
        <v>杉並区</v>
      </c>
      <c r="C308" s="15" t="str">
        <f>協力難病指定医!J308</f>
        <v>社会医療法人河北医療財団　河北ファミリークリニック南阿佐谷</v>
      </c>
      <c r="D308" s="9" t="str">
        <f>協力難病指定医!K308</f>
        <v>166-0004</v>
      </c>
      <c r="E308" s="9" t="str">
        <f>協力難病指定医!L308</f>
        <v>杉並区阿佐谷南１－１６－８　ＩＳＭ　ＡＳＡＧＡＹＡビル３Ｆ・４Ｆ・５Ｆ</v>
      </c>
      <c r="F308" s="10" t="str">
        <f>協力難病指定医!M308</f>
        <v>03-5356-7160</v>
      </c>
      <c r="G308" s="15" t="str">
        <f>協力難病指定医!I308</f>
        <v>吉津　みさき</v>
      </c>
      <c r="H308" s="42" t="str">
        <f>協力難病指定医!N308</f>
        <v>内科</v>
      </c>
      <c r="I308" s="20">
        <f>協力難病指定医!O308</f>
        <v>47118</v>
      </c>
    </row>
    <row r="309" spans="1:9" ht="30" customHeight="1" x14ac:dyDescent="0.15">
      <c r="A309" s="3">
        <v>308</v>
      </c>
      <c r="B309" s="8" t="str">
        <f>協力難病指定医!C309</f>
        <v>杉並区</v>
      </c>
      <c r="C309" s="15" t="str">
        <f>協力難病指定医!J309</f>
        <v>社会医療法人河北医療財団　河北ファミリークリニック南阿佐谷</v>
      </c>
      <c r="D309" s="9" t="str">
        <f>協力難病指定医!K309</f>
        <v>166-0004</v>
      </c>
      <c r="E309" s="9" t="str">
        <f>協力難病指定医!L309</f>
        <v>杉並区阿佐谷南１－１６－８　ＩＳＭ　ＡＳＡＧＡＹＡ３Ｆ・４Ｆ・５Ｆ</v>
      </c>
      <c r="F309" s="10" t="str">
        <f>協力難病指定医!M309</f>
        <v>03-5356-7160</v>
      </c>
      <c r="G309" s="15" t="str">
        <f>協力難病指定医!I309</f>
        <v>矢作　栄一郎</v>
      </c>
      <c r="H309" s="42" t="str">
        <f>協力難病指定医!N309</f>
        <v>内科、小児科</v>
      </c>
      <c r="I309" s="20">
        <f>協力難病指定医!O309</f>
        <v>46843</v>
      </c>
    </row>
    <row r="310" spans="1:9" ht="30" customHeight="1" x14ac:dyDescent="0.15">
      <c r="A310" s="3">
        <v>309</v>
      </c>
      <c r="B310" s="8" t="str">
        <f>協力難病指定医!C310</f>
        <v>杉並区</v>
      </c>
      <c r="C310" s="15" t="str">
        <f>協力難病指定医!J310</f>
        <v>社会医療法人社団健友会　天沼診療所</v>
      </c>
      <c r="D310" s="9" t="str">
        <f>協力難病指定医!K310</f>
        <v>167-0032</v>
      </c>
      <c r="E310" s="9" t="str">
        <f>協力難病指定医!L310</f>
        <v>杉並区天沼３－２７－７</v>
      </c>
      <c r="F310" s="10" t="str">
        <f>協力難病指定医!M310</f>
        <v>03-3393-1866</v>
      </c>
      <c r="G310" s="15" t="str">
        <f>協力難病指定医!I310</f>
        <v>竹﨑　三立</v>
      </c>
      <c r="H310" s="42" t="str">
        <f>協力難病指定医!N310</f>
        <v>内科</v>
      </c>
      <c r="I310" s="20">
        <f>協力難病指定医!O310</f>
        <v>46477</v>
      </c>
    </row>
    <row r="311" spans="1:9" ht="30" customHeight="1" x14ac:dyDescent="0.15">
      <c r="A311" s="3">
        <v>310</v>
      </c>
      <c r="B311" s="8" t="str">
        <f>協力難病指定医!C311</f>
        <v>杉並区</v>
      </c>
      <c r="C311" s="15" t="str">
        <f>協力難病指定医!J311</f>
        <v>上杉眼科・歯科クリニック</v>
      </c>
      <c r="D311" s="9" t="str">
        <f>協力難病指定医!K311</f>
        <v>167-0043</v>
      </c>
      <c r="E311" s="9" t="str">
        <f>協力難病指定医!L311</f>
        <v>杉並区上荻４－９－８</v>
      </c>
      <c r="F311" s="10" t="str">
        <f>協力難病指定医!M311</f>
        <v>03-3394-8872</v>
      </c>
      <c r="G311" s="15" t="str">
        <f>協力難病指定医!I311</f>
        <v>上杉　妙子</v>
      </c>
      <c r="H311" s="42" t="str">
        <f>協力難病指定医!N311</f>
        <v>眼科</v>
      </c>
      <c r="I311" s="20">
        <f>協力難病指定医!O311</f>
        <v>46142</v>
      </c>
    </row>
    <row r="312" spans="1:9" ht="30" customHeight="1" x14ac:dyDescent="0.15">
      <c r="A312" s="3">
        <v>311</v>
      </c>
      <c r="B312" s="8" t="str">
        <f>協力難病指定医!C312</f>
        <v>杉並区</v>
      </c>
      <c r="C312" s="15" t="str">
        <f>協力難病指定医!J312</f>
        <v>張内科クリニック</v>
      </c>
      <c r="D312" s="9" t="str">
        <f>協力難病指定医!K312</f>
        <v>167-0052</v>
      </c>
      <c r="E312" s="9" t="str">
        <f>協力難病指定医!L312</f>
        <v>杉並区南荻窪１－２１－５</v>
      </c>
      <c r="F312" s="10" t="str">
        <f>協力難病指定医!M312</f>
        <v>03-3335-8870</v>
      </c>
      <c r="G312" s="15" t="str">
        <f>協力難病指定医!I312</f>
        <v>藤原　漢吉</v>
      </c>
      <c r="H312" s="42" t="str">
        <f>協力難病指定医!N312</f>
        <v>内科</v>
      </c>
      <c r="I312" s="20">
        <f>協力難病指定医!O312</f>
        <v>46326</v>
      </c>
    </row>
    <row r="313" spans="1:9" ht="30" customHeight="1" x14ac:dyDescent="0.15">
      <c r="A313" s="3">
        <v>312</v>
      </c>
      <c r="B313" s="8" t="str">
        <f>協力難病指定医!C313</f>
        <v>杉並区</v>
      </c>
      <c r="C313" s="15" t="str">
        <f>協力難病指定医!J313</f>
        <v>長澤訪問クリニック</v>
      </c>
      <c r="D313" s="9" t="str">
        <f>協力難病指定医!K313</f>
        <v>168-0072</v>
      </c>
      <c r="E313" s="9" t="str">
        <f>協力難病指定医!L313</f>
        <v>杉並区高井戸東２－１３－８－１Ｆ</v>
      </c>
      <c r="F313" s="10" t="str">
        <f>協力難病指定医!M313</f>
        <v>03-5532-6967</v>
      </c>
      <c r="G313" s="15" t="str">
        <f>協力難病指定医!I313</f>
        <v>長澤　有?</v>
      </c>
      <c r="H313" s="42" t="str">
        <f>協力難病指定医!N313</f>
        <v>内科</v>
      </c>
      <c r="I313" s="20">
        <f>協力難病指定医!O313</f>
        <v>46843</v>
      </c>
    </row>
    <row r="314" spans="1:9" ht="30" customHeight="1" x14ac:dyDescent="0.15">
      <c r="A314" s="3">
        <v>313</v>
      </c>
      <c r="B314" s="8" t="str">
        <f>協力難病指定医!C314</f>
        <v>杉並区</v>
      </c>
      <c r="C314" s="15" t="str">
        <f>協力難病指定医!J314</f>
        <v>服部医院</v>
      </c>
      <c r="D314" s="9" t="str">
        <f>協力難病指定医!K314</f>
        <v>167-0042</v>
      </c>
      <c r="E314" s="9" t="str">
        <f>協力難病指定医!L314</f>
        <v>杉並区西荻北２－３７－１０</v>
      </c>
      <c r="F314" s="10" t="str">
        <f>協力難病指定医!M314</f>
        <v>03-3390-0770</v>
      </c>
      <c r="G314" s="15" t="str">
        <f>協力難病指定医!I314</f>
        <v>服部　雅俊</v>
      </c>
      <c r="H314" s="42" t="str">
        <f>協力難病指定医!N314</f>
        <v>内科</v>
      </c>
      <c r="I314" s="20">
        <f>協力難病指定医!O314</f>
        <v>47664</v>
      </c>
    </row>
    <row r="315" spans="1:9" ht="30" customHeight="1" x14ac:dyDescent="0.15">
      <c r="A315" s="3">
        <v>314</v>
      </c>
      <c r="B315" s="8" t="str">
        <f>協力難病指定医!C315</f>
        <v>杉並区</v>
      </c>
      <c r="C315" s="15" t="str">
        <f>協力難病指定医!J315</f>
        <v>矢部クリニック</v>
      </c>
      <c r="D315" s="9" t="str">
        <f>協力難病指定医!K315</f>
        <v>167-0042</v>
      </c>
      <c r="E315" s="9" t="str">
        <f>協力難病指定医!L315</f>
        <v>杉並区西荻北３－２５－２１</v>
      </c>
      <c r="F315" s="10" t="str">
        <f>協力難病指定医!M315</f>
        <v>13-3390-0731</v>
      </c>
      <c r="G315" s="15" t="str">
        <f>協力難病指定医!I315</f>
        <v>矢部　清壽</v>
      </c>
      <c r="H315" s="42" t="str">
        <f>協力難病指定医!N315</f>
        <v>内科、外科、小児科、消化器科、肛門科、リハビリテーション科</v>
      </c>
      <c r="I315" s="20">
        <f>協力難病指定医!O315</f>
        <v>47452</v>
      </c>
    </row>
    <row r="316" spans="1:9" ht="30" customHeight="1" x14ac:dyDescent="0.15">
      <c r="A316" s="3">
        <v>315</v>
      </c>
      <c r="B316" s="8" t="str">
        <f>協力難病指定医!C316</f>
        <v>豊島区</v>
      </c>
      <c r="C316" s="15" t="str">
        <f>協力難病指定医!J316</f>
        <v>ＭＹ鈴木医院</v>
      </c>
      <c r="D316" s="9" t="str">
        <f>協力難病指定医!K316</f>
        <v>171-0014</v>
      </c>
      <c r="E316" s="9" t="str">
        <f>協力難病指定医!L316</f>
        <v>豊島区池袋２－６４－２　第３西池ビル２Ｆ</v>
      </c>
      <c r="F316" s="10" t="str">
        <f>協力難病指定医!M316</f>
        <v>03-5396-5115</v>
      </c>
      <c r="G316" s="15" t="str">
        <f>協力難病指定医!I316</f>
        <v>鈴木　雅子</v>
      </c>
      <c r="H316" s="42" t="str">
        <f>協力難病指定医!N316</f>
        <v>内科</v>
      </c>
      <c r="I316" s="20">
        <f>協力難病指定医!O316</f>
        <v>45961</v>
      </c>
    </row>
    <row r="317" spans="1:9" ht="30" customHeight="1" x14ac:dyDescent="0.15">
      <c r="A317" s="3">
        <v>316</v>
      </c>
      <c r="B317" s="8" t="str">
        <f>協力難病指定医!C317</f>
        <v>豊島区</v>
      </c>
      <c r="C317" s="15" t="str">
        <f>協力難病指定医!J317</f>
        <v>ながしま脳外科内科クリニック</v>
      </c>
      <c r="D317" s="9" t="str">
        <f>協力難病指定医!K317</f>
        <v>171-0051</v>
      </c>
      <c r="E317" s="9" t="str">
        <f>協力難病指定医!L317</f>
        <v>豊島区長崎３－１９－１４　ミザールビル１Ｆ</v>
      </c>
      <c r="F317" s="10" t="str">
        <f>協力難病指定医!M317</f>
        <v>03-5917-6850</v>
      </c>
      <c r="G317" s="15" t="str">
        <f>協力難病指定医!I317</f>
        <v>永島　幸枝</v>
      </c>
      <c r="H317" s="42" t="str">
        <f>協力難病指定医!N317</f>
        <v>脳神経外科、内科</v>
      </c>
      <c r="I317" s="20">
        <f>協力難病指定医!O317</f>
        <v>47542</v>
      </c>
    </row>
    <row r="318" spans="1:9" ht="30" customHeight="1" x14ac:dyDescent="0.15">
      <c r="A318" s="3">
        <v>317</v>
      </c>
      <c r="B318" s="8" t="str">
        <f>協力難病指定医!C318</f>
        <v>豊島区</v>
      </c>
      <c r="C318" s="15" t="str">
        <f>協力難病指定医!J318</f>
        <v>ひいらぎクリニック</v>
      </c>
      <c r="D318" s="9" t="str">
        <f>協力難病指定医!K318</f>
        <v>170-0005</v>
      </c>
      <c r="E318" s="9" t="str">
        <f>協力難病指定医!L318</f>
        <v>豊島区南大塚３－２－６　Ｋ－ＢＵＩＬＤＩＮＧ２０３</v>
      </c>
      <c r="F318" s="10" t="str">
        <f>協力難病指定医!M318</f>
        <v>03-6902-0809</v>
      </c>
      <c r="G318" s="15" t="str">
        <f>協力難病指定医!I318</f>
        <v>神谷　諭</v>
      </c>
      <c r="H318" s="42" t="str">
        <f>協力難病指定医!N318</f>
        <v>内科、皮膚科、アレルギー科</v>
      </c>
      <c r="I318" s="20">
        <f>協力難病指定医!O318</f>
        <v>46904</v>
      </c>
    </row>
    <row r="319" spans="1:9" ht="30" customHeight="1" x14ac:dyDescent="0.15">
      <c r="A319" s="3">
        <v>318</v>
      </c>
      <c r="B319" s="8" t="str">
        <f>協力難病指定医!C319</f>
        <v>豊島区</v>
      </c>
      <c r="C319" s="15" t="str">
        <f>協力難病指定医!J319</f>
        <v>医療法人ＨＰＣ　駒込あおば内科</v>
      </c>
      <c r="D319" s="9" t="str">
        <f>協力難病指定医!K319</f>
        <v>170-0003</v>
      </c>
      <c r="E319" s="9" t="str">
        <f>協力難病指定医!L319</f>
        <v>豊島区駒込１－３８－２－２Ｆ</v>
      </c>
      <c r="F319" s="10" t="str">
        <f>協力難病指定医!M319</f>
        <v>03-5981-6888</v>
      </c>
      <c r="G319" s="15" t="str">
        <f>協力難病指定医!I319</f>
        <v>岡松　健太郎</v>
      </c>
      <c r="H319" s="42" t="str">
        <f>協力難病指定医!N319</f>
        <v>内科、循環器内科、透析内科</v>
      </c>
      <c r="I319" s="20">
        <f>協力難病指定医!O319</f>
        <v>45900</v>
      </c>
    </row>
    <row r="320" spans="1:9" ht="30" customHeight="1" x14ac:dyDescent="0.15">
      <c r="A320" s="3">
        <v>319</v>
      </c>
      <c r="B320" s="8" t="str">
        <f>協力難病指定医!C320</f>
        <v>豊島区</v>
      </c>
      <c r="C320" s="15" t="str">
        <f>協力難病指定医!J320</f>
        <v>医療法人社団ききょう会　巣鴨ホームクリニック</v>
      </c>
      <c r="D320" s="9" t="str">
        <f>協力難病指定医!K320</f>
        <v>170-0002</v>
      </c>
      <c r="E320" s="9" t="str">
        <f>協力難病指定医!L320</f>
        <v>豊島区巣鴨１－１２－１　冠城園ビル６Ｆ</v>
      </c>
      <c r="F320" s="10" t="str">
        <f>協力難病指定医!M320</f>
        <v>03-6912-2995</v>
      </c>
      <c r="G320" s="15" t="str">
        <f>協力難病指定医!I320</f>
        <v>青木　映莉子</v>
      </c>
      <c r="H320" s="42" t="str">
        <f>協力難病指定医!N320</f>
        <v>内科</v>
      </c>
      <c r="I320" s="20">
        <f>協力難病指定医!O320</f>
        <v>45869</v>
      </c>
    </row>
    <row r="321" spans="1:9" ht="30" customHeight="1" x14ac:dyDescent="0.15">
      <c r="A321" s="3">
        <v>320</v>
      </c>
      <c r="B321" s="8" t="str">
        <f>協力難病指定医!C321</f>
        <v>豊島区</v>
      </c>
      <c r="C321" s="15" t="str">
        <f>協力難病指定医!J321</f>
        <v>医療法人社団育生會　山口病院</v>
      </c>
      <c r="D321" s="9" t="str">
        <f>協力難病指定医!K321</f>
        <v>170-0001</v>
      </c>
      <c r="E321" s="9" t="str">
        <f>協力難病指定医!L321</f>
        <v>豊島区西巣鴨１－１９－１７</v>
      </c>
      <c r="F321" s="10" t="str">
        <f>協力難病指定医!M321</f>
        <v>03-3915-5885</v>
      </c>
      <c r="G321" s="15" t="str">
        <f>協力難病指定医!I321</f>
        <v>田口　享子</v>
      </c>
      <c r="H321" s="42" t="str">
        <f>協力難病指定医!N321</f>
        <v>内科</v>
      </c>
      <c r="I321" s="20">
        <f>協力難病指定医!O321</f>
        <v>47634</v>
      </c>
    </row>
    <row r="322" spans="1:9" ht="30" customHeight="1" x14ac:dyDescent="0.15">
      <c r="A322" s="3">
        <v>321</v>
      </c>
      <c r="B322" s="8" t="str">
        <f>協力難病指定医!C322</f>
        <v>豊島区</v>
      </c>
      <c r="C322" s="15" t="str">
        <f>協力難病指定医!J322</f>
        <v>医療法人社団昇陽会　南池袋診療所</v>
      </c>
      <c r="D322" s="9" t="str">
        <f>協力難病指定医!K322</f>
        <v>171-0022</v>
      </c>
      <c r="E322" s="9" t="str">
        <f>協力難病指定医!L322</f>
        <v>豊島区南池袋３－１４－１１　中町ビル３Ｆ</v>
      </c>
      <c r="F322" s="10" t="str">
        <f>協力難病指定医!M322</f>
        <v>03-5950-4691</v>
      </c>
      <c r="G322" s="15" t="str">
        <f>協力難病指定医!I322</f>
        <v>伊藤　緑</v>
      </c>
      <c r="H322" s="42" t="str">
        <f>協力難病指定医!N322</f>
        <v>内科、腎臓内科</v>
      </c>
      <c r="I322" s="20">
        <f>協力難病指定医!O322</f>
        <v>47177</v>
      </c>
    </row>
    <row r="323" spans="1:9" ht="30" customHeight="1" x14ac:dyDescent="0.15">
      <c r="A323" s="3">
        <v>322</v>
      </c>
      <c r="B323" s="8" t="str">
        <f>協力難病指定医!C323</f>
        <v>豊島区</v>
      </c>
      <c r="C323" s="15" t="str">
        <f>協力難病指定医!J323</f>
        <v>医療法人社団星空　セイントクリニック池袋駅前</v>
      </c>
      <c r="D323" s="9" t="str">
        <f>協力難病指定医!K323</f>
        <v>171-0021</v>
      </c>
      <c r="E323" s="9" t="str">
        <f>協力難病指定医!L323</f>
        <v>豊島区西池袋１－１６－１０　第２三笠ビル３Ｆ</v>
      </c>
      <c r="F323" s="10" t="str">
        <f>協力難病指定医!M323</f>
        <v>03-6812-1901</v>
      </c>
      <c r="G323" s="15" t="str">
        <f>協力難病指定医!I323</f>
        <v>杉本　剛</v>
      </c>
      <c r="H323" s="42" t="str">
        <f>協力難病指定医!N323</f>
        <v>内科</v>
      </c>
      <c r="I323" s="20">
        <f>協力難病指定医!O323</f>
        <v>46538</v>
      </c>
    </row>
    <row r="324" spans="1:9" ht="30" customHeight="1" x14ac:dyDescent="0.15">
      <c r="A324" s="3">
        <v>323</v>
      </c>
      <c r="B324" s="8" t="str">
        <f>協力難病指定医!C324</f>
        <v>豊島区</v>
      </c>
      <c r="C324" s="15" t="str">
        <f>協力難病指定医!J324</f>
        <v>医療法人社団悠伸会　城田医院</v>
      </c>
      <c r="D324" s="9" t="str">
        <f>協力難病指定医!K324</f>
        <v>171-0052</v>
      </c>
      <c r="E324" s="9" t="str">
        <f>協力難病指定医!L324</f>
        <v>豊島区南長崎５－５－２</v>
      </c>
      <c r="F324" s="10" t="str">
        <f>協力難病指定医!M324</f>
        <v>03-3950-0776</v>
      </c>
      <c r="G324" s="15" t="str">
        <f>協力難病指定医!I324</f>
        <v>城田　裕</v>
      </c>
      <c r="H324" s="42" t="str">
        <f>協力難病指定医!N324</f>
        <v>内科、外科、人工透析</v>
      </c>
      <c r="I324" s="20">
        <f>協力難病指定医!O324</f>
        <v>45961</v>
      </c>
    </row>
    <row r="325" spans="1:9" ht="30" customHeight="1" x14ac:dyDescent="0.15">
      <c r="A325" s="3">
        <v>324</v>
      </c>
      <c r="B325" s="8" t="str">
        <f>協力難病指定医!C325</f>
        <v>豊島区</v>
      </c>
      <c r="C325" s="15" t="str">
        <f>協力難病指定医!J325</f>
        <v>医療法人社団鶉山会　鶉山医院</v>
      </c>
      <c r="D325" s="9" t="str">
        <f>協力難病指定医!K325</f>
        <v>171-0032</v>
      </c>
      <c r="E325" s="9" t="str">
        <f>協力難病指定医!L325</f>
        <v>豊島区雑司が谷３－８－１０　セレナ目白雑司が谷１０１号室</v>
      </c>
      <c r="F325" s="10" t="str">
        <f>協力難病指定医!M325</f>
        <v>03-3982-1331</v>
      </c>
      <c r="G325" s="15" t="str">
        <f>協力難病指定医!I325</f>
        <v>大塚　大輔</v>
      </c>
      <c r="H325" s="42" t="str">
        <f>協力難病指定医!N325</f>
        <v>内科、皮膚科、小児科</v>
      </c>
      <c r="I325" s="20">
        <f>協力難病指定医!O325</f>
        <v>47452</v>
      </c>
    </row>
    <row r="326" spans="1:9" ht="30" customHeight="1" x14ac:dyDescent="0.15">
      <c r="A326" s="3">
        <v>325</v>
      </c>
      <c r="B326" s="8" t="str">
        <f>協力難病指定医!C326</f>
        <v>豊島区</v>
      </c>
      <c r="C326" s="15" t="str">
        <f>協力難病指定医!J326</f>
        <v>医療法人社団黎明会　大塚クリニック</v>
      </c>
      <c r="D326" s="9" t="str">
        <f>協力難病指定医!K326</f>
        <v>170-0005</v>
      </c>
      <c r="E326" s="9" t="str">
        <f>協力難病指定医!L326</f>
        <v>豊島区南大塚３－３４－６　南大塚エースビル４０１</v>
      </c>
      <c r="F326" s="10" t="str">
        <f>協力難病指定医!M326</f>
        <v>03-3984-2246</v>
      </c>
      <c r="G326" s="15" t="str">
        <f>協力難病指定医!I326</f>
        <v>田畑　茂喜</v>
      </c>
      <c r="H326" s="42" t="str">
        <f>協力難病指定医!N326</f>
        <v>内科</v>
      </c>
      <c r="I326" s="20">
        <f>協力難病指定医!O326</f>
        <v>46965</v>
      </c>
    </row>
    <row r="327" spans="1:9" ht="30" customHeight="1" x14ac:dyDescent="0.15">
      <c r="A327" s="3">
        <v>326</v>
      </c>
      <c r="B327" s="8" t="str">
        <f>協力難病指定医!C327</f>
        <v>豊島区</v>
      </c>
      <c r="C327" s="15" t="str">
        <f>協力難病指定医!J327</f>
        <v>社会医療法人社団大成会　長汐病院</v>
      </c>
      <c r="D327" s="9" t="str">
        <f>協力難病指定医!K327</f>
        <v>170-0014</v>
      </c>
      <c r="E327" s="9" t="str">
        <f>協力難病指定医!L327</f>
        <v>豊島区池袋１－５－８</v>
      </c>
      <c r="F327" s="10" t="str">
        <f>協力難病指定医!M327</f>
        <v>03-3984-6161</v>
      </c>
      <c r="G327" s="15" t="str">
        <f>協力難病指定医!I327</f>
        <v>奥山　亨</v>
      </c>
      <c r="H327" s="42" t="str">
        <f>協力難病指定医!N327</f>
        <v>リハビリテーション科</v>
      </c>
      <c r="I327" s="20">
        <f>協力難病指定医!O327</f>
        <v>45961</v>
      </c>
    </row>
    <row r="328" spans="1:9" ht="30" customHeight="1" x14ac:dyDescent="0.15">
      <c r="A328" s="3">
        <v>327</v>
      </c>
      <c r="B328" s="8" t="str">
        <f>協力難病指定医!C328</f>
        <v>豊島区</v>
      </c>
      <c r="C328" s="15" t="str">
        <f>協力難病指定医!J328</f>
        <v>社会医療法人社団大成会　長汐病院</v>
      </c>
      <c r="D328" s="9" t="str">
        <f>協力難病指定医!K328</f>
        <v>170-0014</v>
      </c>
      <c r="E328" s="9" t="str">
        <f>協力難病指定医!L328</f>
        <v>豊島区池袋１－５－８</v>
      </c>
      <c r="F328" s="10" t="str">
        <f>協力難病指定医!M328</f>
        <v>03-3984-6161</v>
      </c>
      <c r="G328" s="15" t="str">
        <f>協力難病指定医!I328</f>
        <v>岡田　仁史</v>
      </c>
      <c r="H328" s="42" t="str">
        <f>協力難病指定医!N328</f>
        <v>内科</v>
      </c>
      <c r="I328" s="20">
        <f>協力難病指定医!O328</f>
        <v>45900</v>
      </c>
    </row>
    <row r="329" spans="1:9" ht="30" customHeight="1" x14ac:dyDescent="0.15">
      <c r="A329" s="3">
        <v>328</v>
      </c>
      <c r="B329" s="8" t="str">
        <f>協力難病指定医!C329</f>
        <v>豊島区</v>
      </c>
      <c r="C329" s="15" t="str">
        <f>協力難病指定医!J329</f>
        <v>社会医療法人社団大成会　長汐病院</v>
      </c>
      <c r="D329" s="9" t="str">
        <f>協力難病指定医!K329</f>
        <v>170-0014</v>
      </c>
      <c r="E329" s="9" t="str">
        <f>協力難病指定医!L329</f>
        <v>豊島区池袋１－５－８</v>
      </c>
      <c r="F329" s="10" t="str">
        <f>協力難病指定医!M329</f>
        <v>03-3984-6161</v>
      </c>
      <c r="G329" s="15" t="str">
        <f>協力難病指定医!I329</f>
        <v>保富　俊宏</v>
      </c>
      <c r="H329" s="42" t="str">
        <f>協力難病指定医!N329</f>
        <v>整形外科</v>
      </c>
      <c r="I329" s="20">
        <f>協力難病指定医!O329</f>
        <v>45961</v>
      </c>
    </row>
    <row r="330" spans="1:9" ht="30" customHeight="1" x14ac:dyDescent="0.15">
      <c r="A330" s="3">
        <v>329</v>
      </c>
      <c r="B330" s="8" t="str">
        <f>協力難病指定医!C330</f>
        <v>豊島区</v>
      </c>
      <c r="C330" s="15" t="str">
        <f>協力難病指定医!J330</f>
        <v>町のクリニック目白</v>
      </c>
      <c r="D330" s="9" t="str">
        <f>協力難病指定医!K330</f>
        <v>171-0033</v>
      </c>
      <c r="E330" s="9" t="str">
        <f>協力難病指定医!L330</f>
        <v>豊島区高田１－１９－２１　メゾンソレイユ１Ｆ</v>
      </c>
      <c r="F330" s="10" t="str">
        <f>協力難病指定医!M330</f>
        <v>03-3971-5500</v>
      </c>
      <c r="G330" s="15" t="str">
        <f>協力難病指定医!I330</f>
        <v>重島　祐介</v>
      </c>
      <c r="H330" s="42" t="str">
        <f>協力難病指定医!N330</f>
        <v>内科、小児科、外科</v>
      </c>
      <c r="I330" s="20">
        <f>協力難病指定医!O330</f>
        <v>47542</v>
      </c>
    </row>
    <row r="331" spans="1:9" ht="30" customHeight="1" x14ac:dyDescent="0.15">
      <c r="A331" s="3">
        <v>330</v>
      </c>
      <c r="B331" s="8" t="str">
        <f>協力難病指定医!C331</f>
        <v>豊島区</v>
      </c>
      <c r="C331" s="15" t="str">
        <f>協力難病指定医!J331</f>
        <v>柳沢医院</v>
      </c>
      <c r="D331" s="9" t="str">
        <f>協力難病指定医!K331</f>
        <v>171-0052</v>
      </c>
      <c r="E331" s="9" t="str">
        <f>協力難病指定医!L331</f>
        <v>豊島区南長崎６－２１－２１</v>
      </c>
      <c r="F331" s="10" t="str">
        <f>協力難病指定医!M331</f>
        <v>03-3951-5107</v>
      </c>
      <c r="G331" s="15" t="str">
        <f>協力難病指定医!I331</f>
        <v>桺澤　亮二</v>
      </c>
      <c r="H331" s="42" t="str">
        <f>協力難病指定医!N331</f>
        <v>内科、小児科、呼吸器内科、アレルギー科</v>
      </c>
      <c r="I331" s="20">
        <f>協力難病指定医!O331</f>
        <v>45930</v>
      </c>
    </row>
    <row r="332" spans="1:9" ht="30" customHeight="1" x14ac:dyDescent="0.15">
      <c r="A332" s="3">
        <v>331</v>
      </c>
      <c r="B332" s="8" t="str">
        <f>協力難病指定医!C332</f>
        <v>豊島区</v>
      </c>
      <c r="C332" s="15" t="str">
        <f>協力難病指定医!J332</f>
        <v>衞藤医院</v>
      </c>
      <c r="D332" s="9" t="str">
        <f>協力難病指定医!K332</f>
        <v>171-0051</v>
      </c>
      <c r="E332" s="9" t="str">
        <f>協力難病指定医!L332</f>
        <v>豊島区長崎２－３－１９</v>
      </c>
      <c r="F332" s="10" t="str">
        <f>協力難病指定医!M332</f>
        <v>03-3957-2284</v>
      </c>
      <c r="G332" s="15" t="str">
        <f>協力難病指定医!I332</f>
        <v>衞藤　公治</v>
      </c>
      <c r="H332" s="42" t="str">
        <f>協力難病指定医!N332</f>
        <v>内科、呼吸器内科、循環器内科、消化器内科、小児科</v>
      </c>
      <c r="I332" s="20">
        <f>協力難病指定医!O332</f>
        <v>45900</v>
      </c>
    </row>
    <row r="333" spans="1:9" ht="30" customHeight="1" x14ac:dyDescent="0.15">
      <c r="A333" s="3">
        <v>332</v>
      </c>
      <c r="B333" s="8" t="str">
        <f>協力難病指定医!C333</f>
        <v>北区</v>
      </c>
      <c r="C333" s="15" t="str">
        <f>協力難病指定医!J333</f>
        <v>やぎゅう医院</v>
      </c>
      <c r="D333" s="9" t="str">
        <f>協力難病指定医!K333</f>
        <v>114-0004</v>
      </c>
      <c r="E333" s="9" t="str">
        <f>協力難病指定医!L333</f>
        <v>北区堀船３－１８－３</v>
      </c>
      <c r="F333" s="10" t="str">
        <f>協力難病指定医!M333</f>
        <v>03-3911-2373</v>
      </c>
      <c r="G333" s="15" t="str">
        <f>協力難病指定医!I333</f>
        <v>堀江　栄子</v>
      </c>
      <c r="H333" s="42" t="str">
        <f>協力難病指定医!N333</f>
        <v>内科</v>
      </c>
      <c r="I333" s="20">
        <f>協力難病指定医!O333</f>
        <v>47514</v>
      </c>
    </row>
    <row r="334" spans="1:9" ht="30" customHeight="1" x14ac:dyDescent="0.15">
      <c r="A334" s="3">
        <v>333</v>
      </c>
      <c r="B334" s="8" t="str">
        <f>協力難病指定医!C334</f>
        <v>北区</v>
      </c>
      <c r="C334" s="15" t="str">
        <f>協力難病指定医!J334</f>
        <v>医療法人財団逸生会　大橋病院</v>
      </c>
      <c r="D334" s="9" t="str">
        <f>協力難病指定医!K334</f>
        <v>115-0054</v>
      </c>
      <c r="E334" s="9" t="str">
        <f>協力難病指定医!L334</f>
        <v>北区桐ヶ丘１－２２－１</v>
      </c>
      <c r="F334" s="10" t="str">
        <f>協力難病指定医!M334</f>
        <v>03-3907-1222</v>
      </c>
      <c r="G334" s="15" t="str">
        <f>協力難病指定医!I334</f>
        <v>荻原　哲夫</v>
      </c>
      <c r="H334" s="42" t="str">
        <f>協力難病指定医!N334</f>
        <v>内科</v>
      </c>
      <c r="I334" s="20">
        <f>協力難病指定医!O334</f>
        <v>47695</v>
      </c>
    </row>
    <row r="335" spans="1:9" ht="30" customHeight="1" x14ac:dyDescent="0.15">
      <c r="A335" s="3">
        <v>334</v>
      </c>
      <c r="B335" s="8" t="str">
        <f>協力難病指定医!C335</f>
        <v>北区</v>
      </c>
      <c r="C335" s="15" t="str">
        <f>協力難病指定医!J335</f>
        <v>医療法人財団逸生会　大橋病院</v>
      </c>
      <c r="D335" s="9" t="str">
        <f>協力難病指定医!K335</f>
        <v>115-0054</v>
      </c>
      <c r="E335" s="9" t="str">
        <f>協力難病指定医!L335</f>
        <v>北区桐ヶ丘１－２２－１</v>
      </c>
      <c r="F335" s="10" t="str">
        <f>協力難病指定医!M335</f>
        <v>03-3907-1222</v>
      </c>
      <c r="G335" s="15" t="str">
        <f>協力難病指定医!I335</f>
        <v>加藤　真以子</v>
      </c>
      <c r="H335" s="42" t="str">
        <f>協力難病指定医!N335</f>
        <v>内科</v>
      </c>
      <c r="I335" s="20">
        <f>協力難病指定医!O335</f>
        <v>46295</v>
      </c>
    </row>
    <row r="336" spans="1:9" ht="30" customHeight="1" x14ac:dyDescent="0.15">
      <c r="A336" s="3">
        <v>335</v>
      </c>
      <c r="B336" s="8" t="str">
        <f>協力難病指定医!C336</f>
        <v>北区</v>
      </c>
      <c r="C336" s="15" t="str">
        <f>協力難病指定医!J336</f>
        <v>医療法人慈光会　八木病院</v>
      </c>
      <c r="D336" s="9" t="str">
        <f>協力難病指定医!K336</f>
        <v>114-0001</v>
      </c>
      <c r="E336" s="9" t="str">
        <f>協力難病指定医!L336</f>
        <v>北区東十条４－１４－８</v>
      </c>
      <c r="F336" s="10" t="str">
        <f>協力難病指定医!M336</f>
        <v>03-3912-3121</v>
      </c>
      <c r="G336" s="15" t="str">
        <f>協力難病指定医!I336</f>
        <v>八木　さえ子</v>
      </c>
      <c r="H336" s="42" t="str">
        <f>協力難病指定医!N336</f>
        <v>眼科</v>
      </c>
      <c r="I336" s="20">
        <f>協力難病指定医!O336</f>
        <v>46112</v>
      </c>
    </row>
    <row r="337" spans="1:9" ht="30" customHeight="1" x14ac:dyDescent="0.15">
      <c r="A337" s="3">
        <v>336</v>
      </c>
      <c r="B337" s="8" t="str">
        <f>協力難病指定医!C337</f>
        <v>北区</v>
      </c>
      <c r="C337" s="15" t="str">
        <f>協力難病指定医!J337</f>
        <v>医療法人社団　金地病院</v>
      </c>
      <c r="D337" s="9" t="str">
        <f>協力難病指定医!K337</f>
        <v>114-0015</v>
      </c>
      <c r="E337" s="9" t="str">
        <f>協力難病指定医!L337</f>
        <v>北区中里１－５－６</v>
      </c>
      <c r="F337" s="10" t="str">
        <f>協力難病指定医!M337</f>
        <v>03-3821-6433</v>
      </c>
      <c r="G337" s="15" t="str">
        <f>協力難病指定医!I337</f>
        <v>山田　哲</v>
      </c>
      <c r="H337" s="42" t="str">
        <f>協力難病指定医!N337</f>
        <v>外科</v>
      </c>
      <c r="I337" s="20">
        <f>協力難病指定医!O337</f>
        <v>47542</v>
      </c>
    </row>
    <row r="338" spans="1:9" ht="30" customHeight="1" x14ac:dyDescent="0.15">
      <c r="A338" s="3">
        <v>337</v>
      </c>
      <c r="B338" s="8" t="str">
        <f>協力難病指定医!C338</f>
        <v>北区</v>
      </c>
      <c r="C338" s="15" t="str">
        <f>協力難病指定医!J338</f>
        <v>医療法人社団　金地病院</v>
      </c>
      <c r="D338" s="9" t="str">
        <f>協力難病指定医!K338</f>
        <v>114-0015</v>
      </c>
      <c r="E338" s="9" t="str">
        <f>協力難病指定医!L338</f>
        <v>北区中里１－５－６</v>
      </c>
      <c r="F338" s="10" t="str">
        <f>協力難病指定医!M338</f>
        <v>03-3821-6433</v>
      </c>
      <c r="G338" s="15" t="str">
        <f>協力難病指定医!I338</f>
        <v>山田　惠美子</v>
      </c>
      <c r="H338" s="42" t="str">
        <f>協力難病指定医!N338</f>
        <v>内科</v>
      </c>
      <c r="I338" s="20">
        <f>協力難病指定医!O338</f>
        <v>47542</v>
      </c>
    </row>
    <row r="339" spans="1:9" ht="30" customHeight="1" x14ac:dyDescent="0.15">
      <c r="A339" s="3">
        <v>338</v>
      </c>
      <c r="B339" s="8" t="str">
        <f>協力難病指定医!C339</f>
        <v>北区</v>
      </c>
      <c r="C339" s="15" t="str">
        <f>協力難病指定医!J339</f>
        <v>医療法人社団　南原内科クリニック</v>
      </c>
      <c r="D339" s="9" t="str">
        <f>協力難病指定医!K339</f>
        <v>115-0052</v>
      </c>
      <c r="E339" s="9" t="str">
        <f>協力難病指定医!L339</f>
        <v>北区赤羽北２－２６－１１</v>
      </c>
      <c r="F339" s="10" t="str">
        <f>協力難病指定医!M339</f>
        <v>03-5993-8803</v>
      </c>
      <c r="G339" s="15" t="str">
        <f>協力難病指定医!I339</f>
        <v>南原　好和</v>
      </c>
      <c r="H339" s="42" t="str">
        <f>協力難病指定医!N339</f>
        <v>内科、消化器内科</v>
      </c>
      <c r="I339" s="20">
        <f>協力難病指定医!O339</f>
        <v>47542</v>
      </c>
    </row>
    <row r="340" spans="1:9" ht="30" customHeight="1" x14ac:dyDescent="0.15">
      <c r="A340" s="3">
        <v>339</v>
      </c>
      <c r="B340" s="8" t="str">
        <f>協力難病指定医!C340</f>
        <v>北区</v>
      </c>
      <c r="C340" s="15" t="str">
        <f>協力難病指定医!J340</f>
        <v>医療法人社団育誠会　塩谷医院</v>
      </c>
      <c r="D340" s="9" t="str">
        <f>協力難病指定医!K340</f>
        <v>115-0056</v>
      </c>
      <c r="E340" s="9" t="str">
        <f>協力難病指定医!L340</f>
        <v>北区西が丘１－１４－５</v>
      </c>
      <c r="F340" s="10" t="str">
        <f>協力難病指定医!M340</f>
        <v>03-3900-2561</v>
      </c>
      <c r="G340" s="15" t="str">
        <f>協力難病指定医!I340</f>
        <v>塩谷　誠</v>
      </c>
      <c r="H340" s="42" t="str">
        <f>協力難病指定医!N340</f>
        <v>内科、胃腸内科、外科、麻酔科</v>
      </c>
      <c r="I340" s="20">
        <f>協力難病指定医!O340</f>
        <v>45900</v>
      </c>
    </row>
    <row r="341" spans="1:9" ht="30" customHeight="1" x14ac:dyDescent="0.15">
      <c r="A341" s="3">
        <v>340</v>
      </c>
      <c r="B341" s="8" t="str">
        <f>協力難病指定医!C341</f>
        <v>北区</v>
      </c>
      <c r="C341" s="15" t="str">
        <f>協力難病指定医!J341</f>
        <v>医療法人社団健樹会　横山医院</v>
      </c>
      <c r="D341" s="9" t="str">
        <f>協力難病指定医!K341</f>
        <v>114-0032</v>
      </c>
      <c r="E341" s="9" t="str">
        <f>協力難病指定医!L341</f>
        <v>北区中十条２－２２－１６－１Ｆ</v>
      </c>
      <c r="F341" s="10" t="str">
        <f>協力難病指定医!M341</f>
        <v>03-3908-3452</v>
      </c>
      <c r="G341" s="15" t="str">
        <f>協力難病指定医!I341</f>
        <v>横山　健一</v>
      </c>
      <c r="H341" s="42" t="str">
        <f>協力難病指定医!N341</f>
        <v>内科、小児科</v>
      </c>
      <c r="I341" s="20">
        <f>協力難病指定医!O341</f>
        <v>47514</v>
      </c>
    </row>
    <row r="342" spans="1:9" ht="30" customHeight="1" x14ac:dyDescent="0.15">
      <c r="A342" s="3">
        <v>341</v>
      </c>
      <c r="B342" s="8" t="str">
        <f>協力難病指定医!C342</f>
        <v>北区</v>
      </c>
      <c r="C342" s="15" t="str">
        <f>協力難病指定医!J342</f>
        <v>医療法人社団甲人会　竹内医院</v>
      </c>
      <c r="D342" s="9" t="str">
        <f>協力難病指定医!K342</f>
        <v>115-0052</v>
      </c>
      <c r="E342" s="9" t="str">
        <f>協力難病指定医!L342</f>
        <v>北区赤羽北３－４－６</v>
      </c>
      <c r="F342" s="10" t="str">
        <f>協力難病指定医!M342</f>
        <v>03-3907-1909</v>
      </c>
      <c r="G342" s="15" t="str">
        <f>協力難病指定医!I342</f>
        <v>竹内　康人</v>
      </c>
      <c r="H342" s="42" t="str">
        <f>協力難病指定医!N342</f>
        <v>内科、胃腸科、小児科、皮膚科</v>
      </c>
      <c r="I342" s="20">
        <f>協力難病指定医!O342</f>
        <v>47664</v>
      </c>
    </row>
    <row r="343" spans="1:9" ht="30" customHeight="1" x14ac:dyDescent="0.15">
      <c r="A343" s="3">
        <v>342</v>
      </c>
      <c r="B343" s="8" t="str">
        <f>協力難病指定医!C343</f>
        <v>北区</v>
      </c>
      <c r="C343" s="15" t="str">
        <f>協力難病指定医!J343</f>
        <v>医療法人社団桜の園　十条クリニック</v>
      </c>
      <c r="D343" s="9" t="str">
        <f>協力難病指定医!K343</f>
        <v>114-0032</v>
      </c>
      <c r="E343" s="9" t="str">
        <f>協力難病指定医!L343</f>
        <v>北区中十条２－１２－２　写光ハイム東十条１０１</v>
      </c>
      <c r="F343" s="10" t="str">
        <f>協力難病指定医!M343</f>
        <v>03-3908-1252</v>
      </c>
      <c r="G343" s="15" t="str">
        <f>協力難病指定医!I343</f>
        <v>櫻井　衛</v>
      </c>
      <c r="H343" s="42" t="str">
        <f>協力難病指定医!N343</f>
        <v>内科、外科、整形外科、肛門科</v>
      </c>
      <c r="I343" s="20">
        <f>協力難病指定医!O343</f>
        <v>45930</v>
      </c>
    </row>
    <row r="344" spans="1:9" ht="30" customHeight="1" x14ac:dyDescent="0.15">
      <c r="A344" s="3">
        <v>343</v>
      </c>
      <c r="B344" s="8" t="str">
        <f>協力難病指定医!C344</f>
        <v>北区</v>
      </c>
      <c r="C344" s="15" t="str">
        <f>協力難病指定医!J344</f>
        <v>医療法人社団生栄会　赤羽台診療所</v>
      </c>
      <c r="D344" s="9" t="str">
        <f>協力難病指定医!K344</f>
        <v>115-0053</v>
      </c>
      <c r="E344" s="9" t="str">
        <f>協力難病指定医!L344</f>
        <v>北区赤羽台１ー５－２２</v>
      </c>
      <c r="F344" s="10" t="str">
        <f>協力難病指定医!M344</f>
        <v>03-3900-3741</v>
      </c>
      <c r="G344" s="15" t="str">
        <f>協力難病指定医!I344</f>
        <v>小川　晃生</v>
      </c>
      <c r="H344" s="42" t="str">
        <f>協力難病指定医!N344</f>
        <v>内科、循環器内科</v>
      </c>
      <c r="I344" s="20">
        <f>協力難病指定医!O344</f>
        <v>47999</v>
      </c>
    </row>
    <row r="345" spans="1:9" ht="30" customHeight="1" x14ac:dyDescent="0.15">
      <c r="A345" s="3">
        <v>344</v>
      </c>
      <c r="B345" s="8" t="str">
        <f>協力難病指定医!C345</f>
        <v>北区</v>
      </c>
      <c r="C345" s="15" t="str">
        <f>協力難病指定医!J345</f>
        <v>医療法人社団誠由会　さくた在宅ケアクリニック</v>
      </c>
      <c r="D345" s="9" t="str">
        <f>協力難病指定医!K345</f>
        <v>114-0013</v>
      </c>
      <c r="E345" s="9" t="str">
        <f>協力難病指定医!L345</f>
        <v>北区東田端２－３－１０　ビラフォーレⅡ－１０１</v>
      </c>
      <c r="F345" s="10" t="str">
        <f>協力難病指定医!M345</f>
        <v>03-5692-1451</v>
      </c>
      <c r="G345" s="15" t="str">
        <f>協力難病指定医!I345</f>
        <v>作田　誠</v>
      </c>
      <c r="H345" s="42" t="str">
        <f>協力難病指定医!N345</f>
        <v>内科、外科</v>
      </c>
      <c r="I345" s="20">
        <f>協力難病指定医!O345</f>
        <v>46326</v>
      </c>
    </row>
    <row r="346" spans="1:9" ht="30" customHeight="1" x14ac:dyDescent="0.15">
      <c r="A346" s="3">
        <v>345</v>
      </c>
      <c r="B346" s="8" t="str">
        <f>協力難病指定医!C346</f>
        <v>北区</v>
      </c>
      <c r="C346" s="15" t="str">
        <f>協力難病指定医!J346</f>
        <v>医療法人社団中央白報会　白報会王子病院</v>
      </c>
      <c r="D346" s="9" t="str">
        <f>協力難病指定医!K346</f>
        <v>114-0002</v>
      </c>
      <c r="E346" s="9" t="str">
        <f>協力難病指定医!L346</f>
        <v>北区王子２－１４－１３</v>
      </c>
      <c r="F346" s="10" t="str">
        <f>協力難病指定医!M346</f>
        <v>03-5902-3350</v>
      </c>
      <c r="G346" s="15" t="str">
        <f>協力難病指定医!I346</f>
        <v>宮崎　光史</v>
      </c>
      <c r="H346" s="42" t="str">
        <f>協力難病指定医!N346</f>
        <v>内科</v>
      </c>
      <c r="I346" s="20">
        <f>協力難病指定医!O346</f>
        <v>47483</v>
      </c>
    </row>
    <row r="347" spans="1:9" ht="30" customHeight="1" x14ac:dyDescent="0.15">
      <c r="A347" s="3">
        <v>346</v>
      </c>
      <c r="B347" s="8" t="str">
        <f>協力難病指定医!C347</f>
        <v>北区</v>
      </c>
      <c r="C347" s="15" t="str">
        <f>協力難病指定医!J347</f>
        <v>医療法人社団中央白報会　白報会王子病院</v>
      </c>
      <c r="D347" s="9" t="str">
        <f>協力難病指定医!K347</f>
        <v>114-0002</v>
      </c>
      <c r="E347" s="9" t="str">
        <f>協力難病指定医!L347</f>
        <v>北区王子２－１４－１３</v>
      </c>
      <c r="F347" s="10" t="str">
        <f>協力難病指定医!M347</f>
        <v>03-5902-3350</v>
      </c>
      <c r="G347" s="15" t="str">
        <f>協力難病指定医!I347</f>
        <v>上今別府　大作</v>
      </c>
      <c r="H347" s="42" t="str">
        <f>協力難病指定医!N347</f>
        <v>内科</v>
      </c>
      <c r="I347" s="20">
        <f>協力難病指定医!O347</f>
        <v>46234</v>
      </c>
    </row>
    <row r="348" spans="1:9" ht="30" customHeight="1" x14ac:dyDescent="0.15">
      <c r="A348" s="3">
        <v>347</v>
      </c>
      <c r="B348" s="8" t="str">
        <f>協力難病指定医!C348</f>
        <v>北区</v>
      </c>
      <c r="C348" s="15" t="str">
        <f>協力難病指定医!J348</f>
        <v>医療法人社団中央白報会　白報会王子病院</v>
      </c>
      <c r="D348" s="9" t="str">
        <f>協力難病指定医!K348</f>
        <v>114-0002</v>
      </c>
      <c r="E348" s="9" t="str">
        <f>協力難病指定医!L348</f>
        <v>北区王子２－１４－１３</v>
      </c>
      <c r="F348" s="10" t="str">
        <f>協力難病指定医!M348</f>
        <v>03-5902-3350</v>
      </c>
      <c r="G348" s="15" t="str">
        <f>協力難病指定医!I348</f>
        <v>梅原　寿子</v>
      </c>
      <c r="H348" s="42" t="str">
        <f>協力難病指定医!N348</f>
        <v>内科（在宅医療部）</v>
      </c>
      <c r="I348" s="20">
        <f>協力難病指定医!O348</f>
        <v>45961</v>
      </c>
    </row>
    <row r="349" spans="1:9" ht="30" customHeight="1" x14ac:dyDescent="0.15">
      <c r="A349" s="3">
        <v>348</v>
      </c>
      <c r="B349" s="8" t="str">
        <f>協力難病指定医!C349</f>
        <v>北区</v>
      </c>
      <c r="C349" s="15" t="str">
        <f>協力難病指定医!J349</f>
        <v>医療法人社団博栄会　赤羽中央総合病院</v>
      </c>
      <c r="D349" s="9" t="str">
        <f>協力難病指定医!K349</f>
        <v>115-0042</v>
      </c>
      <c r="E349" s="9" t="str">
        <f>協力難病指定医!L349</f>
        <v>北区志茂１－１９－１４</v>
      </c>
      <c r="F349" s="10" t="str">
        <f>協力難病指定医!M349</f>
        <v>03-3902-0348</v>
      </c>
      <c r="G349" s="15" t="str">
        <f>協力難病指定医!I349</f>
        <v>末永　洋右</v>
      </c>
      <c r="H349" s="42" t="str">
        <f>協力難病指定医!N349</f>
        <v>訪問診療</v>
      </c>
      <c r="I349" s="20">
        <f>協力難病指定医!O349</f>
        <v>47422</v>
      </c>
    </row>
    <row r="350" spans="1:9" ht="30" customHeight="1" x14ac:dyDescent="0.15">
      <c r="A350" s="3">
        <v>349</v>
      </c>
      <c r="B350" s="8" t="str">
        <f>協力難病指定医!C350</f>
        <v>北区</v>
      </c>
      <c r="C350" s="15" t="str">
        <f>協力難病指定医!J350</f>
        <v>医療法人社団隆樹会　木村クリニック</v>
      </c>
      <c r="D350" s="9" t="str">
        <f>協力難病指定医!K350</f>
        <v>115-0043</v>
      </c>
      <c r="E350" s="9" t="str">
        <f>協力難病指定医!L350</f>
        <v>北区神谷１－１５－９－１・２Ｆ</v>
      </c>
      <c r="F350" s="10" t="str">
        <f>協力難病指定医!M350</f>
        <v>03-3911-1220</v>
      </c>
      <c r="G350" s="15" t="str">
        <f>協力難病指定医!I350</f>
        <v>木村　隆雄</v>
      </c>
      <c r="H350" s="42" t="str">
        <f>協力難病指定医!N350</f>
        <v>整形外科、外科</v>
      </c>
      <c r="I350" s="20">
        <f>協力難病指定医!O350</f>
        <v>47514</v>
      </c>
    </row>
    <row r="351" spans="1:9" ht="30" customHeight="1" x14ac:dyDescent="0.15">
      <c r="A351" s="3">
        <v>350</v>
      </c>
      <c r="B351" s="8" t="str">
        <f>協力難病指定医!C351</f>
        <v>北区</v>
      </c>
      <c r="C351" s="15" t="str">
        <f>協力難病指定医!J351</f>
        <v>医療法人修志会　ファミリークリニック荒川</v>
      </c>
      <c r="D351" s="9" t="str">
        <f>協力難病指定医!K351</f>
        <v>114-0012</v>
      </c>
      <c r="E351" s="9" t="str">
        <f>協力難病指定医!L351</f>
        <v>北区田端新町１－７－８－６F</v>
      </c>
      <c r="F351" s="10" t="str">
        <f>協力難病指定医!M351</f>
        <v>03-6807-9311</v>
      </c>
      <c r="G351" s="15" t="str">
        <f>協力難病指定医!I351</f>
        <v>上澤　恵理子</v>
      </c>
      <c r="H351" s="42" t="str">
        <f>協力難病指定医!N351</f>
        <v>内科</v>
      </c>
      <c r="I351" s="20">
        <f>協力難病指定医!O351</f>
        <v>46873</v>
      </c>
    </row>
    <row r="352" spans="1:9" ht="30" customHeight="1" x14ac:dyDescent="0.15">
      <c r="A352" s="3">
        <v>351</v>
      </c>
      <c r="B352" s="8" t="str">
        <f>協力難病指定医!C352</f>
        <v>北区</v>
      </c>
      <c r="C352" s="15" t="str">
        <f>協力難病指定医!J352</f>
        <v>水野医院</v>
      </c>
      <c r="D352" s="9" t="str">
        <f>協力難病指定医!K352</f>
        <v>114-0014</v>
      </c>
      <c r="E352" s="9" t="str">
        <f>協力難病指定医!L352</f>
        <v>北区田端６－３－２０</v>
      </c>
      <c r="F352" s="10" t="str">
        <f>協力難病指定医!M352</f>
        <v>03-3821-3305</v>
      </c>
      <c r="G352" s="15" t="str">
        <f>協力難病指定医!I352</f>
        <v>水野　美彦</v>
      </c>
      <c r="H352" s="42" t="str">
        <f>協力難病指定医!N352</f>
        <v>小児科</v>
      </c>
      <c r="I352" s="20">
        <f>協力難病指定医!O352</f>
        <v>45900</v>
      </c>
    </row>
    <row r="353" spans="1:9" ht="30" customHeight="1" x14ac:dyDescent="0.15">
      <c r="A353" s="3">
        <v>352</v>
      </c>
      <c r="B353" s="8" t="str">
        <f>協力難病指定医!C353</f>
        <v>北区</v>
      </c>
      <c r="C353" s="15" t="str">
        <f>協力難病指定医!J353</f>
        <v>杉田眼科クリニック</v>
      </c>
      <c r="D353" s="9" t="str">
        <f>協力難病指定医!K353</f>
        <v>114-0002</v>
      </c>
      <c r="E353" s="9" t="str">
        <f>協力難病指定医!L353</f>
        <v>北区王子１－２２－５　サンプレー王子ビル２０１</v>
      </c>
      <c r="F353" s="10" t="str">
        <f>協力難病指定医!M353</f>
        <v>03-3912-0020</v>
      </c>
      <c r="G353" s="15" t="str">
        <f>協力難病指定医!I353</f>
        <v>山田　愛</v>
      </c>
      <c r="H353" s="42" t="str">
        <f>協力難病指定医!N353</f>
        <v>眼科</v>
      </c>
      <c r="I353" s="20">
        <f>協力難病指定医!O353</f>
        <v>47452</v>
      </c>
    </row>
    <row r="354" spans="1:9" ht="30" customHeight="1" x14ac:dyDescent="0.15">
      <c r="A354" s="3">
        <v>353</v>
      </c>
      <c r="B354" s="8" t="str">
        <f>協力難病指定医!C354</f>
        <v>北区</v>
      </c>
      <c r="C354" s="15" t="str">
        <f>協力難病指定医!J354</f>
        <v>西すがも佐藤越内科クリニック</v>
      </c>
      <c r="D354" s="9" t="str">
        <f>協力難病指定医!K354</f>
        <v>114-0023</v>
      </c>
      <c r="E354" s="9" t="str">
        <f>協力難病指定医!L354</f>
        <v>北区滝野川６－８－１　ラ・メゾン西巣鴨２Ｆ</v>
      </c>
      <c r="F354" s="10" t="str">
        <f>協力難病指定医!M354</f>
        <v>03-5980-0366</v>
      </c>
      <c r="G354" s="15" t="str">
        <f>協力難病指定医!I354</f>
        <v>佐藤　越</v>
      </c>
      <c r="H354" s="42" t="str">
        <f>協力難病指定医!N354</f>
        <v>内科、循環器内科</v>
      </c>
      <c r="I354" s="20">
        <f>協力難病指定医!O354</f>
        <v>46691</v>
      </c>
    </row>
    <row r="355" spans="1:9" ht="30" customHeight="1" x14ac:dyDescent="0.15">
      <c r="A355" s="3">
        <v>354</v>
      </c>
      <c r="B355" s="8" t="str">
        <f>協力難病指定医!C355</f>
        <v>北区</v>
      </c>
      <c r="C355" s="15" t="str">
        <f>協力難病指定医!J355</f>
        <v>赤羽まえの内科医院</v>
      </c>
      <c r="D355" s="9" t="str">
        <f>協力難病指定医!K355</f>
        <v>115-0055</v>
      </c>
      <c r="E355" s="9" t="str">
        <f>協力難病指定医!L355</f>
        <v>北区赤羽西１－４－１２－２Ｆ</v>
      </c>
      <c r="F355" s="10" t="str">
        <f>協力難病指定医!M355</f>
        <v>03-3900-6532</v>
      </c>
      <c r="G355" s="15" t="str">
        <f>協力難病指定医!I355</f>
        <v>前納　崇弘</v>
      </c>
      <c r="H355" s="42" t="str">
        <f>協力難病指定医!N355</f>
        <v>内科</v>
      </c>
      <c r="I355" s="20">
        <f>協力難病指定医!O355</f>
        <v>46142</v>
      </c>
    </row>
    <row r="356" spans="1:9" ht="30" customHeight="1" x14ac:dyDescent="0.15">
      <c r="A356" s="3">
        <v>355</v>
      </c>
      <c r="B356" s="8" t="str">
        <f>協力難病指定医!C356</f>
        <v>北区</v>
      </c>
      <c r="C356" s="15" t="str">
        <f>協力難病指定医!J356</f>
        <v>東京ふれあい医療生活協同組合オレンジほっとクリニック</v>
      </c>
      <c r="D356" s="9" t="str">
        <f>協力難病指定医!K356</f>
        <v>114-0004</v>
      </c>
      <c r="E356" s="9" t="str">
        <f>協力難病指定医!L356</f>
        <v>北区堀船３－３１－１５</v>
      </c>
      <c r="F356" s="10" t="str">
        <f>協力難病指定医!M356</f>
        <v>03-3911-2661</v>
      </c>
      <c r="G356" s="15" t="str">
        <f>協力難病指定医!I356</f>
        <v>田邊　幸子</v>
      </c>
      <c r="H356" s="42" t="str">
        <f>協力難病指定医!N356</f>
        <v>内科、老年内科、老年精神科</v>
      </c>
      <c r="I356" s="20">
        <f>協力難病指定医!O356</f>
        <v>47208</v>
      </c>
    </row>
    <row r="357" spans="1:9" ht="30" customHeight="1" x14ac:dyDescent="0.15">
      <c r="A357" s="3">
        <v>356</v>
      </c>
      <c r="B357" s="8" t="str">
        <f>協力難病指定医!C357</f>
        <v>北区</v>
      </c>
      <c r="C357" s="15" t="str">
        <f>協力難病指定医!J357</f>
        <v>東京ほくと医療生活協同組合　生協浮間診療所</v>
      </c>
      <c r="D357" s="9" t="str">
        <f>協力難病指定医!K357</f>
        <v>115-0051</v>
      </c>
      <c r="E357" s="9" t="str">
        <f>協力難病指定医!L357</f>
        <v>北区浮間３－２２－１</v>
      </c>
      <c r="F357" s="10" t="str">
        <f>協力難病指定医!M357</f>
        <v>03-3558-8361</v>
      </c>
      <c r="G357" s="15" t="str">
        <f>協力難病指定医!I357</f>
        <v>菊池　徹哉</v>
      </c>
      <c r="H357" s="42" t="str">
        <f>協力難病指定医!N357</f>
        <v>内科</v>
      </c>
      <c r="I357" s="20">
        <f>協力難病指定医!O357</f>
        <v>46965</v>
      </c>
    </row>
    <row r="358" spans="1:9" ht="30" customHeight="1" x14ac:dyDescent="0.15">
      <c r="A358" s="3">
        <v>357</v>
      </c>
      <c r="B358" s="8" t="str">
        <f>協力難病指定医!C358</f>
        <v>北区</v>
      </c>
      <c r="C358" s="15" t="str">
        <f>協力難病指定医!J358</f>
        <v>東京ほくと医療生活協同組合　生協浮間診療所</v>
      </c>
      <c r="D358" s="9" t="str">
        <f>協力難病指定医!K358</f>
        <v>115-0051</v>
      </c>
      <c r="E358" s="9" t="str">
        <f>協力難病指定医!L358</f>
        <v>北区浮間３－２２－１</v>
      </c>
      <c r="F358" s="10" t="str">
        <f>協力難病指定医!M358</f>
        <v>03-3558-8361</v>
      </c>
      <c r="G358" s="15" t="str">
        <f>協力難病指定医!I358</f>
        <v>佐野　康太</v>
      </c>
      <c r="H358" s="42" t="str">
        <f>協力難病指定医!N358</f>
        <v>内科</v>
      </c>
      <c r="I358" s="20">
        <f>協力難病指定医!O358</f>
        <v>46965</v>
      </c>
    </row>
    <row r="359" spans="1:9" ht="30" customHeight="1" x14ac:dyDescent="0.15">
      <c r="A359" s="3">
        <v>358</v>
      </c>
      <c r="B359" s="8" t="str">
        <f>協力難病指定医!C359</f>
        <v>北区</v>
      </c>
      <c r="C359" s="15" t="str">
        <f>協力難病指定医!J359</f>
        <v>東京ほくと医療生活協同組合　生協浮間診療所</v>
      </c>
      <c r="D359" s="9" t="str">
        <f>協力難病指定医!K359</f>
        <v>115-0051</v>
      </c>
      <c r="E359" s="9" t="str">
        <f>協力難病指定医!L359</f>
        <v>北区浮間３－２２－１</v>
      </c>
      <c r="F359" s="10" t="str">
        <f>協力難病指定医!M359</f>
        <v>03-3558-8361</v>
      </c>
      <c r="G359" s="15" t="str">
        <f>協力難病指定医!I359</f>
        <v>上野　晶香</v>
      </c>
      <c r="H359" s="42" t="str">
        <f>協力難病指定医!N359</f>
        <v>内科、小児科、外科</v>
      </c>
      <c r="I359" s="20">
        <f>協力難病指定医!O359</f>
        <v>46507</v>
      </c>
    </row>
    <row r="360" spans="1:9" ht="30" customHeight="1" x14ac:dyDescent="0.15">
      <c r="A360" s="3">
        <v>359</v>
      </c>
      <c r="B360" s="8" t="str">
        <f>協力難病指定医!C360</f>
        <v>北区</v>
      </c>
      <c r="C360" s="15" t="str">
        <f>協力難病指定医!J360</f>
        <v>東京ほくと医療生活協同組合　生協浮間診療所</v>
      </c>
      <c r="D360" s="9" t="str">
        <f>協力難病指定医!K360</f>
        <v>115-0051</v>
      </c>
      <c r="E360" s="9" t="str">
        <f>協力難病指定医!L360</f>
        <v>北区浮間３－２２－１</v>
      </c>
      <c r="F360" s="10" t="str">
        <f>協力難病指定医!M360</f>
        <v>03-3558-8361</v>
      </c>
      <c r="G360" s="15" t="str">
        <f>協力難病指定医!I360</f>
        <v>田中　夏実</v>
      </c>
      <c r="H360" s="42">
        <f>協力難病指定医!N360</f>
        <v>0</v>
      </c>
      <c r="I360" s="20">
        <f>協力難病指定医!O360</f>
        <v>46965</v>
      </c>
    </row>
    <row r="361" spans="1:9" ht="30" customHeight="1" x14ac:dyDescent="0.15">
      <c r="A361" s="3">
        <v>360</v>
      </c>
      <c r="B361" s="8" t="str">
        <f>協力難病指定医!C361</f>
        <v>北区</v>
      </c>
      <c r="C361" s="15" t="str">
        <f>協力難病指定医!J361</f>
        <v>東京ほくと医療生活協同組合　生協浮間診療所</v>
      </c>
      <c r="D361" s="9" t="str">
        <f>協力難病指定医!K361</f>
        <v>115-0051</v>
      </c>
      <c r="E361" s="9" t="str">
        <f>協力難病指定医!L361</f>
        <v>北区浮間３－２２－１</v>
      </c>
      <c r="F361" s="10" t="str">
        <f>協力難病指定医!M361</f>
        <v>03-3558-8361</v>
      </c>
      <c r="G361" s="15" t="s">
        <v>2633</v>
      </c>
      <c r="H361" s="42" t="str">
        <f>協力難病指定医!N361</f>
        <v>内科、小児科、外科</v>
      </c>
      <c r="I361" s="20">
        <f>協力難病指定医!O361</f>
        <v>47542</v>
      </c>
    </row>
    <row r="362" spans="1:9" ht="30" customHeight="1" x14ac:dyDescent="0.15">
      <c r="A362" s="3">
        <v>361</v>
      </c>
      <c r="B362" s="8" t="str">
        <f>協力難病指定医!C362</f>
        <v>北区</v>
      </c>
      <c r="C362" s="15" t="str">
        <f>協力難病指定医!J362</f>
        <v>東十条ホープ内科・循環器内科クリニック</v>
      </c>
      <c r="D362" s="9" t="str">
        <f>協力難病指定医!K362</f>
        <v>114-0001</v>
      </c>
      <c r="E362" s="9" t="str">
        <f>協力難病指定医!L362</f>
        <v>北区東十条４－６－１７　ブランカ東十条</v>
      </c>
      <c r="F362" s="10" t="str">
        <f>協力難病指定医!M362</f>
        <v>03-6903-0512</v>
      </c>
      <c r="G362" s="15" t="str">
        <f>協力難病指定医!I362</f>
        <v>行光　望</v>
      </c>
      <c r="H362" s="42" t="str">
        <f>協力難病指定医!N362</f>
        <v>内科、循環器内科、リハビリテーション科</v>
      </c>
      <c r="I362" s="20">
        <f>協力難病指定医!O362</f>
        <v>46904</v>
      </c>
    </row>
    <row r="363" spans="1:9" ht="30" customHeight="1" x14ac:dyDescent="0.15">
      <c r="A363" s="3">
        <v>362</v>
      </c>
      <c r="B363" s="8" t="str">
        <f>協力難病指定医!C363</f>
        <v>荒川区</v>
      </c>
      <c r="C363" s="15" t="str">
        <f>協力難病指定医!J363</f>
        <v>医療法人社団　杏音会　土屋クリニック</v>
      </c>
      <c r="D363" s="9" t="str">
        <f>協力難病指定医!K363</f>
        <v>166-0003</v>
      </c>
      <c r="E363" s="9" t="str">
        <f>協力難病指定医!L363</f>
        <v>荒川区南千住７－１２－１５</v>
      </c>
      <c r="F363" s="10" t="str">
        <f>協力難病指定医!M363</f>
        <v>03-3806-9029</v>
      </c>
      <c r="G363" s="15" t="str">
        <f>協力難病指定医!I363</f>
        <v>土屋　杏平</v>
      </c>
      <c r="H363" s="42" t="str">
        <f>協力難病指定医!N363</f>
        <v>内科、消化器内科</v>
      </c>
      <c r="I363" s="20">
        <f>協力難病指定医!O363</f>
        <v>46599</v>
      </c>
    </row>
    <row r="364" spans="1:9" ht="30" customHeight="1" x14ac:dyDescent="0.15">
      <c r="A364" s="3">
        <v>363</v>
      </c>
      <c r="B364" s="8" t="str">
        <f>協力難病指定医!C364</f>
        <v>荒川区</v>
      </c>
      <c r="C364" s="15" t="str">
        <f>協力難病指定医!J364</f>
        <v>医療法人社団サウスリバー会　かどた内科クリニック</v>
      </c>
      <c r="D364" s="9" t="str">
        <f>協力難病指定医!K364</f>
        <v>116-0003</v>
      </c>
      <c r="E364" s="9" t="str">
        <f>協力難病指定医!L364</f>
        <v>荒川区南千住４－７－１　ＢｉＶｉ南千住３Ｆ</v>
      </c>
      <c r="F364" s="10" t="str">
        <f>協力難病指定医!M364</f>
        <v>03-5604-1517</v>
      </c>
      <c r="G364" s="15" t="str">
        <f>協力難病指定医!I364</f>
        <v>門田　晴秀</v>
      </c>
      <c r="H364" s="42" t="str">
        <f>協力難病指定医!N364</f>
        <v>内科、胃腸内科、呼吸器内科</v>
      </c>
      <c r="I364" s="20">
        <f>協力難病指定医!O364</f>
        <v>47452</v>
      </c>
    </row>
    <row r="365" spans="1:9" ht="30" customHeight="1" x14ac:dyDescent="0.15">
      <c r="A365" s="3">
        <v>364</v>
      </c>
      <c r="B365" s="8" t="str">
        <f>協力難病指定医!C365</f>
        <v>荒川区</v>
      </c>
      <c r="C365" s="15" t="str">
        <f>協力難病指定医!J365</f>
        <v>医療法人社団杏精会　岡田病院</v>
      </c>
      <c r="D365" s="9" t="str">
        <f>協力難病指定医!K365</f>
        <v>116-0002</v>
      </c>
      <c r="E365" s="9" t="str">
        <f>協力難病指定医!L365</f>
        <v>荒川区荒川５－３－１</v>
      </c>
      <c r="F365" s="10" t="str">
        <f>協力難病指定医!M365</f>
        <v>03-3891-2231</v>
      </c>
      <c r="G365" s="15" t="str">
        <f>協力難病指定医!I365</f>
        <v>宋　圭男</v>
      </c>
      <c r="H365" s="42" t="str">
        <f>協力難病指定医!N365</f>
        <v>外科</v>
      </c>
      <c r="I365" s="20">
        <f>協力難病指定医!O365</f>
        <v>46721</v>
      </c>
    </row>
    <row r="366" spans="1:9" ht="30" customHeight="1" x14ac:dyDescent="0.15">
      <c r="A366" s="3">
        <v>365</v>
      </c>
      <c r="B366" s="8" t="str">
        <f>協力難病指定医!C366</f>
        <v>荒川区</v>
      </c>
      <c r="C366" s="15" t="str">
        <f>協力難病指定医!J366</f>
        <v>医療法人社団関川会　関川病院</v>
      </c>
      <c r="D366" s="9" t="str">
        <f>協力難病指定医!K366</f>
        <v>116-0013</v>
      </c>
      <c r="E366" s="9" t="str">
        <f>協力難病指定医!L366</f>
        <v>荒川区西日暮里１－４－１</v>
      </c>
      <c r="F366" s="10" t="str">
        <f>協力難病指定医!M366</f>
        <v>03-3803-5151</v>
      </c>
      <c r="G366" s="15" t="str">
        <f>協力難病指定医!I366</f>
        <v>池田　賴信</v>
      </c>
      <c r="H366" s="42" t="str">
        <f>協力難病指定医!N366</f>
        <v>内科</v>
      </c>
      <c r="I366" s="20">
        <f>協力難病指定医!O366</f>
        <v>46812</v>
      </c>
    </row>
    <row r="367" spans="1:9" ht="30" customHeight="1" x14ac:dyDescent="0.15">
      <c r="A367" s="3">
        <v>366</v>
      </c>
      <c r="B367" s="8" t="str">
        <f>協力難病指定医!C367</f>
        <v>荒川区</v>
      </c>
      <c r="C367" s="15" t="str">
        <f>協力難病指定医!J367</f>
        <v>医療法人社団誠実会　飯土用内科</v>
      </c>
      <c r="D367" s="9" t="str">
        <f>協力難病指定医!K367</f>
        <v>116-0002</v>
      </c>
      <c r="E367" s="9" t="str">
        <f>協力難病指定医!L367</f>
        <v>荒川区荒川３－２３－１３</v>
      </c>
      <c r="F367" s="10" t="str">
        <f>協力難病指定医!M367</f>
        <v>03-3891-5858</v>
      </c>
      <c r="G367" s="15" t="str">
        <f>協力難病指定医!I367</f>
        <v>飯土用　誠也</v>
      </c>
      <c r="H367" s="42" t="str">
        <f>協力難病指定医!N367</f>
        <v>内科、呼吸器内科、循環器内科、消化器内科</v>
      </c>
      <c r="I367" s="20">
        <f>協力難病指定医!O367</f>
        <v>47514</v>
      </c>
    </row>
    <row r="368" spans="1:9" ht="30" customHeight="1" x14ac:dyDescent="0.15">
      <c r="A368" s="3">
        <v>367</v>
      </c>
      <c r="B368" s="8" t="str">
        <f>協力難病指定医!C368</f>
        <v>荒川区</v>
      </c>
      <c r="C368" s="15" t="str">
        <f>協力難病指定医!J368</f>
        <v>医療法人社団雄昴会　やたがいクリニック</v>
      </c>
      <c r="D368" s="9" t="str">
        <f>協力難病指定医!K368</f>
        <v>116-0014</v>
      </c>
      <c r="E368" s="9" t="str">
        <f>協力難病指定医!L368</f>
        <v>荒川区東日暮里４－２０－６－１・２Ｆ</v>
      </c>
      <c r="F368" s="10" t="str">
        <f>協力難病指定医!M368</f>
        <v>03-5850-6166</v>
      </c>
      <c r="G368" s="15" t="str">
        <f>協力難病指定医!I368</f>
        <v>谷田貝　茂雄</v>
      </c>
      <c r="H368" s="42" t="str">
        <f>協力難病指定医!N368</f>
        <v>呼吸器内科、消化器内科、循環器内科、内科</v>
      </c>
      <c r="I368" s="20">
        <f>協力難病指定医!O368</f>
        <v>47483</v>
      </c>
    </row>
    <row r="369" spans="1:9" ht="30" customHeight="1" x14ac:dyDescent="0.15">
      <c r="A369" s="3">
        <v>368</v>
      </c>
      <c r="B369" s="8" t="str">
        <f>協力難病指定医!C369</f>
        <v>荒川区</v>
      </c>
      <c r="C369" s="15" t="str">
        <f>協力難病指定医!J369</f>
        <v>医療法人社団緑紋会　小泉医院</v>
      </c>
      <c r="D369" s="9" t="str">
        <f>協力難病指定医!K369</f>
        <v>116-0012</v>
      </c>
      <c r="E369" s="9" t="str">
        <f>協力難病指定医!L369</f>
        <v>荒川区東尾久６－１２－３</v>
      </c>
      <c r="F369" s="10" t="str">
        <f>協力難病指定医!M369</f>
        <v>03-3895-8335</v>
      </c>
      <c r="G369" s="15" t="str">
        <f>協力難病指定医!I369</f>
        <v>小泉　紋禎</v>
      </c>
      <c r="H369" s="42" t="str">
        <f>協力難病指定医!N369</f>
        <v>耳鼻咽喉科</v>
      </c>
      <c r="I369" s="20">
        <f>協力難病指定医!O369</f>
        <v>46265</v>
      </c>
    </row>
    <row r="370" spans="1:9" ht="30" customHeight="1" x14ac:dyDescent="0.15">
      <c r="A370" s="3">
        <v>369</v>
      </c>
      <c r="B370" s="8" t="str">
        <f>協力難病指定医!C370</f>
        <v>荒川区</v>
      </c>
      <c r="C370" s="15" t="str">
        <f>協力難病指定医!J370</f>
        <v>一般社団法人健康長寿ミエルカ　健康長寿ゆずるクリニック</v>
      </c>
      <c r="D370" s="9" t="str">
        <f>協力難病指定医!K370</f>
        <v>116-0012</v>
      </c>
      <c r="E370" s="9" t="str">
        <f>協力難病指定医!L370</f>
        <v>荒川区東尾久６－５－５　富士産業ビル２０５</v>
      </c>
      <c r="F370" s="10" t="str">
        <f>協力難病指定医!M370</f>
        <v>03-5901-9787</v>
      </c>
      <c r="G370" s="15" t="str">
        <f>協力難病指定医!I370</f>
        <v>渡邊　譲</v>
      </c>
      <c r="H370" s="42" t="str">
        <f>協力難病指定医!N370</f>
        <v>内科、外科、呼吸器外科</v>
      </c>
      <c r="I370" s="20">
        <f>協力難病指定医!O370</f>
        <v>47057</v>
      </c>
    </row>
    <row r="371" spans="1:9" ht="30" customHeight="1" x14ac:dyDescent="0.15">
      <c r="A371" s="3">
        <v>370</v>
      </c>
      <c r="B371" s="8" t="str">
        <f>協力難病指定医!C371</f>
        <v>荒川区</v>
      </c>
      <c r="C371" s="15" t="str">
        <f>協力難病指定医!J371</f>
        <v>一般社団法人宝寿会　東京おひさまクリニック</v>
      </c>
      <c r="D371" s="9" t="str">
        <f>協力難病指定医!K371</f>
        <v>116-0014</v>
      </c>
      <c r="E371" s="9" t="str">
        <f>協力難病指定医!L371</f>
        <v>荒川区東日暮里５－４５－１　ＹＯＴＯビル２－８Ｆ</v>
      </c>
      <c r="F371" s="10" t="str">
        <f>協力難病指定医!M371</f>
        <v>03-6806-7233</v>
      </c>
      <c r="G371" s="15" t="str">
        <f>協力難病指定医!I371</f>
        <v>上柳　圭一</v>
      </c>
      <c r="H371" s="42" t="str">
        <f>協力難病指定医!N371</f>
        <v>内科</v>
      </c>
      <c r="I371" s="20">
        <f>協力難病指定医!O371</f>
        <v>46783</v>
      </c>
    </row>
    <row r="372" spans="1:9" ht="30" customHeight="1" x14ac:dyDescent="0.15">
      <c r="A372" s="3">
        <v>371</v>
      </c>
      <c r="B372" s="8" t="str">
        <f>協力難病指定医!C372</f>
        <v>荒川区</v>
      </c>
      <c r="C372" s="15" t="str">
        <f>協力難病指定医!J372</f>
        <v>東京ふれあい医療生活協同組合　宮の前診療所</v>
      </c>
      <c r="D372" s="9" t="str">
        <f>協力難病指定医!K372</f>
        <v>116-0011</v>
      </c>
      <c r="E372" s="9" t="str">
        <f>協力難病指定医!L372</f>
        <v>荒川区西尾久２－３－２</v>
      </c>
      <c r="F372" s="10" t="str">
        <f>協力難病指定医!M372</f>
        <v>03-3800-7111</v>
      </c>
      <c r="G372" s="15" t="str">
        <f>協力難病指定医!I372</f>
        <v>土屋　悟史</v>
      </c>
      <c r="H372" s="42" t="str">
        <f>協力難病指定医!N372</f>
        <v>内科</v>
      </c>
      <c r="I372" s="20">
        <f>協力難病指定医!O372</f>
        <v>45900</v>
      </c>
    </row>
    <row r="373" spans="1:9" ht="30" customHeight="1" x14ac:dyDescent="0.15">
      <c r="A373" s="3">
        <v>372</v>
      </c>
      <c r="B373" s="8" t="str">
        <f>協力難病指定医!C373</f>
        <v>荒川区</v>
      </c>
      <c r="C373" s="15" t="str">
        <f>協力難病指定医!J373</f>
        <v>東京ほくと医療生活協同組合　荒川生協診療所</v>
      </c>
      <c r="D373" s="9" t="str">
        <f>協力難病指定医!K373</f>
        <v>116-0002</v>
      </c>
      <c r="E373" s="9" t="str">
        <f>協力難病指定医!L373</f>
        <v>荒川区荒川４－５４－５</v>
      </c>
      <c r="F373" s="10" t="str">
        <f>協力難病指定医!M373</f>
        <v>03-3802-2601</v>
      </c>
      <c r="G373" s="15" t="str">
        <f>協力難病指定医!I373</f>
        <v>田邉　康一</v>
      </c>
      <c r="H373" s="42" t="str">
        <f>協力難病指定医!N373</f>
        <v>内科</v>
      </c>
      <c r="I373" s="20">
        <f>協力難病指定医!O373</f>
        <v>45930</v>
      </c>
    </row>
    <row r="374" spans="1:9" ht="30" customHeight="1" x14ac:dyDescent="0.15">
      <c r="A374" s="3">
        <v>373</v>
      </c>
      <c r="B374" s="8" t="str">
        <f>協力難病指定医!C374</f>
        <v>板橋区</v>
      </c>
      <c r="C374" s="15" t="str">
        <f>協力難病指定医!J374</f>
        <v>ななみ在宅診療所</v>
      </c>
      <c r="D374" s="9" t="str">
        <f>協力難病指定医!K374</f>
        <v>174-0052</v>
      </c>
      <c r="E374" s="9" t="str">
        <f>協力難病指定医!L374</f>
        <v>板橋区蓮沼町２０－１４－２Ｆ</v>
      </c>
      <c r="F374" s="10" t="str">
        <f>協力難病指定医!M374</f>
        <v>03-3965-0773</v>
      </c>
      <c r="G374" s="15" t="str">
        <f>協力難病指定医!I374</f>
        <v>蒔田　勇治</v>
      </c>
      <c r="H374" s="42" t="str">
        <f>協力難病指定医!N374</f>
        <v>内科、緩和ケア内科、外科、耳鼻咽喉科</v>
      </c>
      <c r="I374" s="20">
        <f>協力難病指定医!O374</f>
        <v>47452</v>
      </c>
    </row>
    <row r="375" spans="1:9" ht="30" customHeight="1" x14ac:dyDescent="0.15">
      <c r="A375" s="3">
        <v>374</v>
      </c>
      <c r="B375" s="8" t="str">
        <f>協力難病指定医!C375</f>
        <v>板橋区</v>
      </c>
      <c r="C375" s="15" t="str">
        <f>協力難病指定医!J375</f>
        <v>やの内科・小児科クリニック</v>
      </c>
      <c r="D375" s="9" t="str">
        <f>協力難病指定医!K375</f>
        <v>175-0093</v>
      </c>
      <c r="E375" s="9" t="str">
        <f>協力難病指定医!L375</f>
        <v>板橋区赤塚新町３－１９－５</v>
      </c>
      <c r="F375" s="10" t="str">
        <f>協力難病指定医!M375</f>
        <v>03-3930-2277</v>
      </c>
      <c r="G375" s="15" t="str">
        <f>協力難病指定医!I375</f>
        <v>矢野　文彦</v>
      </c>
      <c r="H375" s="42" t="str">
        <f>協力難病指定医!N375</f>
        <v>内科、小児科、循環器内科</v>
      </c>
      <c r="I375" s="20">
        <f>協力難病指定医!O375</f>
        <v>45930</v>
      </c>
    </row>
    <row r="376" spans="1:9" ht="30" customHeight="1" x14ac:dyDescent="0.15">
      <c r="A376" s="3">
        <v>375</v>
      </c>
      <c r="B376" s="8" t="str">
        <f>協力難病指定医!C376</f>
        <v>板橋区</v>
      </c>
      <c r="C376" s="15" t="str">
        <f>協力難病指定医!J376</f>
        <v>医療法人財団健康文化会　小豆沢病院</v>
      </c>
      <c r="D376" s="9" t="str">
        <f>協力難病指定医!K376</f>
        <v>174-8502</v>
      </c>
      <c r="E376" s="9" t="str">
        <f>協力難病指定医!L376</f>
        <v>板橋区小豆沢１－６－８</v>
      </c>
      <c r="F376" s="10" t="str">
        <f>協力難病指定医!M376</f>
        <v>03-3966-8411</v>
      </c>
      <c r="G376" s="15" t="str">
        <f>協力難病指定医!I376</f>
        <v>一瀬　隆広</v>
      </c>
      <c r="H376" s="42" t="str">
        <f>協力難病指定医!N376</f>
        <v>内科</v>
      </c>
      <c r="I376" s="20">
        <f>協力難病指定医!O376</f>
        <v>46418</v>
      </c>
    </row>
    <row r="377" spans="1:9" ht="30" customHeight="1" x14ac:dyDescent="0.15">
      <c r="A377" s="3">
        <v>376</v>
      </c>
      <c r="B377" s="8" t="str">
        <f>協力難病指定医!C377</f>
        <v>板橋区</v>
      </c>
      <c r="C377" s="15" t="str">
        <f>協力難病指定医!J377</f>
        <v>医療法人財団健康文化会　小豆沢病院</v>
      </c>
      <c r="D377" s="9" t="str">
        <f>協力難病指定医!K377</f>
        <v>174-8502</v>
      </c>
      <c r="E377" s="9" t="str">
        <f>協力難病指定医!L377</f>
        <v>板橋区小豆沢１－６－８</v>
      </c>
      <c r="F377" s="10" t="str">
        <f>協力難病指定医!M377</f>
        <v>03-3966-8411</v>
      </c>
      <c r="G377" s="15" t="str">
        <f>協力難病指定医!I377</f>
        <v>渡辺　航</v>
      </c>
      <c r="H377" s="42" t="str">
        <f>協力難病指定医!N377</f>
        <v>内科</v>
      </c>
      <c r="I377" s="20">
        <f>協力難病指定医!O377</f>
        <v>46387</v>
      </c>
    </row>
    <row r="378" spans="1:9" ht="30" customHeight="1" x14ac:dyDescent="0.15">
      <c r="A378" s="3">
        <v>377</v>
      </c>
      <c r="B378" s="8" t="str">
        <f>協力難病指定医!C378</f>
        <v>板橋区</v>
      </c>
      <c r="C378" s="15" t="str">
        <f>協力難病指定医!J378</f>
        <v>医療法人財団朔望会　リハビリテーションエーデルワイス病院</v>
      </c>
      <c r="D378" s="9" t="str">
        <f>協力難病指定医!K378</f>
        <v>175-0084</v>
      </c>
      <c r="E378" s="9" t="str">
        <f>協力難病指定医!L378</f>
        <v>板橋区四葉２－２１－１０</v>
      </c>
      <c r="F378" s="10" t="str">
        <f>協力難病指定医!M378</f>
        <v>03-3979-7311</v>
      </c>
      <c r="G378" s="15" t="str">
        <f>協力難病指定医!I378</f>
        <v>東海林　豊</v>
      </c>
      <c r="H378" s="42" t="str">
        <f>協力難病指定医!N378</f>
        <v>内科、リハビリテーション科</v>
      </c>
      <c r="I378" s="20">
        <f>協力難病指定医!O378</f>
        <v>47573</v>
      </c>
    </row>
    <row r="379" spans="1:9" ht="30" customHeight="1" x14ac:dyDescent="0.15">
      <c r="A379" s="3">
        <v>378</v>
      </c>
      <c r="B379" s="8" t="str">
        <f>協力難病指定医!C379</f>
        <v>板橋区</v>
      </c>
      <c r="C379" s="15" t="str">
        <f>協力難病指定医!J379</f>
        <v>医療法人社団焔　やまと診療所</v>
      </c>
      <c r="D379" s="9">
        <f>協力難病指定医!K379</f>
        <v>1740074</v>
      </c>
      <c r="E379" s="9" t="str">
        <f>協力難病指定医!L379</f>
        <v>板橋区東新町１－２６－１４</v>
      </c>
      <c r="F379" s="10" t="str">
        <f>協力難病指定医!M379</f>
        <v>03-5926-5095</v>
      </c>
      <c r="G379" s="15" t="str">
        <f>協力難病指定医!I379</f>
        <v>角野　太朗</v>
      </c>
      <c r="H379" s="42" t="str">
        <f>協力難病指定医!N379</f>
        <v>総合診療科</v>
      </c>
      <c r="I379" s="20">
        <f>協力難病指定医!O379</f>
        <v>46843</v>
      </c>
    </row>
    <row r="380" spans="1:9" ht="30" customHeight="1" x14ac:dyDescent="0.15">
      <c r="A380" s="3">
        <v>379</v>
      </c>
      <c r="B380" s="8" t="str">
        <f>協力難病指定医!C380</f>
        <v>板橋区</v>
      </c>
      <c r="C380" s="15" t="str">
        <f>協力難病指定医!J380</f>
        <v>医療法人社団焔　やまと診療所</v>
      </c>
      <c r="D380" s="9" t="str">
        <f>協力難病指定医!K380</f>
        <v>174-0074</v>
      </c>
      <c r="E380" s="9" t="str">
        <f>協力難病指定医!L380</f>
        <v>板橋区東新町１－２６－１４</v>
      </c>
      <c r="F380" s="10" t="str">
        <f>協力難病指定医!M380</f>
        <v>03-5917-8061</v>
      </c>
      <c r="G380" s="15" t="str">
        <f>協力難病指定医!I380</f>
        <v>小野寺　志眞</v>
      </c>
      <c r="H380" s="42" t="str">
        <f>協力難病指定医!N380</f>
        <v>内科</v>
      </c>
      <c r="I380" s="20">
        <f>協力難病指定医!O380</f>
        <v>47452</v>
      </c>
    </row>
    <row r="381" spans="1:9" ht="30" customHeight="1" x14ac:dyDescent="0.15">
      <c r="A381" s="3">
        <v>380</v>
      </c>
      <c r="B381" s="8" t="str">
        <f>協力難病指定医!C381</f>
        <v>板橋区</v>
      </c>
      <c r="C381" s="15" t="str">
        <f>協力難病指定医!J381</f>
        <v>医療法人社団健育会　竹川病院</v>
      </c>
      <c r="D381" s="9" t="str">
        <f>協力難病指定医!K381</f>
        <v>174-0075</v>
      </c>
      <c r="E381" s="9" t="str">
        <f>協力難病指定医!L381</f>
        <v>板橋区桜川２－１９－１</v>
      </c>
      <c r="F381" s="10" t="str">
        <f>協力難病指定医!M381</f>
        <v>03-6413-1300</v>
      </c>
      <c r="G381" s="15" t="str">
        <f>協力難病指定医!I381</f>
        <v>大森　康匡</v>
      </c>
      <c r="H381" s="42" t="str">
        <f>協力難病指定医!N381</f>
        <v>内科</v>
      </c>
      <c r="I381" s="20">
        <f>協力難病指定医!O381</f>
        <v>46507</v>
      </c>
    </row>
    <row r="382" spans="1:9" ht="30" customHeight="1" x14ac:dyDescent="0.15">
      <c r="A382" s="3">
        <v>381</v>
      </c>
      <c r="B382" s="8" t="str">
        <f>協力難病指定医!C382</f>
        <v>板橋区</v>
      </c>
      <c r="C382" s="15" t="str">
        <f>協力難病指定医!J382</f>
        <v>医療法人社団元志会　成増駅前内科・循環器内科クリニック</v>
      </c>
      <c r="D382" s="9" t="str">
        <f>協力難病指定医!K382</f>
        <v>175-0094</v>
      </c>
      <c r="E382" s="9" t="str">
        <f>協力難病指定医!L382</f>
        <v>板橋区成増２－１４－５　メディパーク成増３Ｆ</v>
      </c>
      <c r="F382" s="10" t="str">
        <f>協力難病指定医!M382</f>
        <v>03-5967-1202</v>
      </c>
      <c r="G382" s="15" t="str">
        <f>協力難病指定医!I382</f>
        <v>園田　訓士</v>
      </c>
      <c r="H382" s="42" t="str">
        <f>協力難病指定医!N382</f>
        <v>内科、循環器内科</v>
      </c>
      <c r="I382" s="20">
        <f>協力難病指定医!O382</f>
        <v>47603</v>
      </c>
    </row>
    <row r="383" spans="1:9" ht="30" customHeight="1" x14ac:dyDescent="0.15">
      <c r="A383" s="3">
        <v>382</v>
      </c>
      <c r="B383" s="8" t="str">
        <f>協力難病指定医!C383</f>
        <v>板橋区</v>
      </c>
      <c r="C383" s="15" t="str">
        <f>協力難病指定医!J383</f>
        <v>医療法人社団慈誠会　慈誠会記念病院</v>
      </c>
      <c r="D383" s="9" t="str">
        <f>協力難病指定医!K383</f>
        <v>175-0045</v>
      </c>
      <c r="E383" s="9" t="str">
        <f>協力難病指定医!L383</f>
        <v>板橋区西台３－１１－３</v>
      </c>
      <c r="F383" s="10" t="str">
        <f>協力難病指定医!M383</f>
        <v>03-5920-1801</v>
      </c>
      <c r="G383" s="15" t="str">
        <f>協力難病指定医!I383</f>
        <v>石田　由依子</v>
      </c>
      <c r="H383" s="42" t="str">
        <f>協力難病指定医!N383</f>
        <v>内科</v>
      </c>
      <c r="I383" s="20">
        <f>協力難病指定医!O383</f>
        <v>47542</v>
      </c>
    </row>
    <row r="384" spans="1:9" ht="30" customHeight="1" x14ac:dyDescent="0.15">
      <c r="A384" s="3">
        <v>383</v>
      </c>
      <c r="B384" s="8" t="str">
        <f>協力難病指定医!C384</f>
        <v>板橋区</v>
      </c>
      <c r="C384" s="15" t="str">
        <f>協力難病指定医!J384</f>
        <v>医療法人社団慈誠会　慈誠会成増病院</v>
      </c>
      <c r="D384" s="9" t="str">
        <f>協力難病指定医!K384</f>
        <v>175-0094</v>
      </c>
      <c r="E384" s="9" t="str">
        <f>協力難病指定医!L384</f>
        <v>板橋区成増３－３９－５</v>
      </c>
      <c r="F384" s="10" t="str">
        <f>協力難病指定医!M384</f>
        <v>03-3977-9901</v>
      </c>
      <c r="G384" s="15" t="str">
        <f>協力難病指定医!I384</f>
        <v>伊藤　弥生</v>
      </c>
      <c r="H384" s="42" t="str">
        <f>協力難病指定医!N384</f>
        <v>内科</v>
      </c>
      <c r="I384" s="20">
        <f>協力難病指定医!O384</f>
        <v>47542</v>
      </c>
    </row>
    <row r="385" spans="1:9" ht="30" customHeight="1" x14ac:dyDescent="0.15">
      <c r="A385" s="3">
        <v>384</v>
      </c>
      <c r="B385" s="8" t="str">
        <f>協力難病指定医!C385</f>
        <v>板橋区</v>
      </c>
      <c r="C385" s="15" t="str">
        <f>協力難病指定医!J385</f>
        <v>医療法人社団慈誠会　慈誠会前野病院</v>
      </c>
      <c r="D385" s="9" t="str">
        <f>協力難病指定医!K385</f>
        <v>174-0063</v>
      </c>
      <c r="E385" s="9" t="str">
        <f>協力難病指定医!L385</f>
        <v>板橋区前野町６－３８－３</v>
      </c>
      <c r="F385" s="10" t="str">
        <f>協力難病指定医!M385</f>
        <v>03-3969-1511</v>
      </c>
      <c r="G385" s="15" t="str">
        <f>協力難病指定医!I385</f>
        <v>岡　武志</v>
      </c>
      <c r="H385" s="42" t="str">
        <f>協力難病指定医!N385</f>
        <v>内科、外科</v>
      </c>
      <c r="I385" s="20">
        <f>協力難病指定医!O385</f>
        <v>45869</v>
      </c>
    </row>
    <row r="386" spans="1:9" ht="30" customHeight="1" x14ac:dyDescent="0.15">
      <c r="A386" s="3">
        <v>385</v>
      </c>
      <c r="B386" s="8" t="str">
        <f>協力難病指定医!C386</f>
        <v>板橋区</v>
      </c>
      <c r="C386" s="15" t="str">
        <f>協力難病指定医!J386</f>
        <v>医療法人社団慈誠会　慈誠会前野病院</v>
      </c>
      <c r="D386" s="9" t="str">
        <f>協力難病指定医!K386</f>
        <v>174-0063</v>
      </c>
      <c r="E386" s="9" t="str">
        <f>協力難病指定医!L386</f>
        <v>板橋区前野町６－３８－３</v>
      </c>
      <c r="F386" s="10" t="str">
        <f>協力難病指定医!M386</f>
        <v>03-3969-1511</v>
      </c>
      <c r="G386" s="15" t="str">
        <f>協力難病指定医!I386</f>
        <v>呉　宗興</v>
      </c>
      <c r="H386" s="42" t="str">
        <f>協力難病指定医!N386</f>
        <v>内科</v>
      </c>
      <c r="I386" s="20">
        <f>協力難病指定医!O386</f>
        <v>47634</v>
      </c>
    </row>
    <row r="387" spans="1:9" ht="30" customHeight="1" x14ac:dyDescent="0.15">
      <c r="A387" s="3">
        <v>386</v>
      </c>
      <c r="B387" s="8" t="str">
        <f>協力難病指定医!C387</f>
        <v>板橋区</v>
      </c>
      <c r="C387" s="15" t="str">
        <f>協力難病指定医!J387</f>
        <v>医療法人社団慈誠会　慈誠会前野病院</v>
      </c>
      <c r="D387" s="9" t="str">
        <f>協力難病指定医!K387</f>
        <v>174-0063</v>
      </c>
      <c r="E387" s="9" t="str">
        <f>協力難病指定医!L387</f>
        <v>板橋区前野町６－３８－３</v>
      </c>
      <c r="F387" s="10" t="str">
        <f>協力難病指定医!M387</f>
        <v>03-3969-1511</v>
      </c>
      <c r="G387" s="15" t="str">
        <f>協力難病指定医!I387</f>
        <v>上田　雄一郎</v>
      </c>
      <c r="H387" s="42" t="str">
        <f>協力難病指定医!N387</f>
        <v>内科</v>
      </c>
      <c r="I387" s="20">
        <f>協力難病指定医!O387</f>
        <v>46843</v>
      </c>
    </row>
    <row r="388" spans="1:9" ht="30" customHeight="1" x14ac:dyDescent="0.15">
      <c r="A388" s="3">
        <v>387</v>
      </c>
      <c r="B388" s="8" t="str">
        <f>協力難病指定医!C388</f>
        <v>板橋区</v>
      </c>
      <c r="C388" s="15" t="str">
        <f>協力難病指定医!J388</f>
        <v>医療法人社団慈誠会　慈誠会前野病院</v>
      </c>
      <c r="D388" s="9" t="str">
        <f>協力難病指定医!K388</f>
        <v>174-0063</v>
      </c>
      <c r="E388" s="9" t="str">
        <f>協力難病指定医!L388</f>
        <v>板橋区前野町６－３８－３</v>
      </c>
      <c r="F388" s="10" t="str">
        <f>協力難病指定医!M388</f>
        <v>03-3969-1511</v>
      </c>
      <c r="G388" s="15" t="str">
        <f>協力難病指定医!I388</f>
        <v>米村　文雄</v>
      </c>
      <c r="H388" s="42" t="str">
        <f>協力難病指定医!N388</f>
        <v>内科</v>
      </c>
      <c r="I388" s="20">
        <f>協力難病指定医!O388</f>
        <v>47634</v>
      </c>
    </row>
    <row r="389" spans="1:9" ht="30" customHeight="1" x14ac:dyDescent="0.15">
      <c r="A389" s="3">
        <v>388</v>
      </c>
      <c r="B389" s="8" t="str">
        <f>協力難病指定医!C389</f>
        <v>板橋区</v>
      </c>
      <c r="C389" s="15" t="str">
        <f>協力難病指定医!J389</f>
        <v>医療法人社団慈誠会　上板橋病院</v>
      </c>
      <c r="D389" s="9" t="str">
        <f>協力難病指定医!K389</f>
        <v>174-0071</v>
      </c>
      <c r="E389" s="9" t="str">
        <f>協力難病指定医!L389</f>
        <v>板橋区常盤台４－３６－９</v>
      </c>
      <c r="F389" s="10" t="str">
        <f>協力難病指定医!M389</f>
        <v>03-3933-7191</v>
      </c>
      <c r="G389" s="15" t="str">
        <f>協力難病指定医!I389</f>
        <v>住??　美代子</v>
      </c>
      <c r="H389" s="42" t="str">
        <f>協力難病指定医!N389</f>
        <v>内科</v>
      </c>
      <c r="I389" s="20">
        <f>協力難病指定医!O389</f>
        <v>45961</v>
      </c>
    </row>
    <row r="390" spans="1:9" ht="30" customHeight="1" x14ac:dyDescent="0.15">
      <c r="A390" s="3">
        <v>389</v>
      </c>
      <c r="B390" s="8" t="str">
        <f>協力難病指定医!C390</f>
        <v>板橋区</v>
      </c>
      <c r="C390" s="15" t="str">
        <f>協力難病指定医!J390</f>
        <v>医療法人社団慈誠会　上板橋病院</v>
      </c>
      <c r="D390" s="9" t="str">
        <f>協力難病指定医!K390</f>
        <v>174-0071</v>
      </c>
      <c r="E390" s="9" t="str">
        <f>協力難病指定医!L390</f>
        <v>板橋区常盤台４－３６－９</v>
      </c>
      <c r="F390" s="10" t="str">
        <f>協力難病指定医!M390</f>
        <v>03-3933-7191</v>
      </c>
      <c r="G390" s="15" t="str">
        <f>協力難病指定医!I390</f>
        <v>竹鼻　明子</v>
      </c>
      <c r="H390" s="42" t="str">
        <f>協力難病指定医!N390</f>
        <v>内科</v>
      </c>
      <c r="I390" s="20">
        <f>協力難病指定医!O390</f>
        <v>45961</v>
      </c>
    </row>
    <row r="391" spans="1:9" ht="30" customHeight="1" x14ac:dyDescent="0.15">
      <c r="A391" s="3">
        <v>390</v>
      </c>
      <c r="B391" s="8" t="str">
        <f>協力難病指定医!C391</f>
        <v>板橋区</v>
      </c>
      <c r="C391" s="15" t="str">
        <f>協力難病指定医!J391</f>
        <v>医療法人社団慈誠会　成増病院</v>
      </c>
      <c r="D391" s="9" t="str">
        <f>協力難病指定医!K391</f>
        <v>175-0094</v>
      </c>
      <c r="E391" s="9" t="str">
        <f>協力難病指定医!L391</f>
        <v>板橋区成増３－３９－５</v>
      </c>
      <c r="F391" s="10" t="str">
        <f>協力難病指定医!M391</f>
        <v>03-3977-9901</v>
      </c>
      <c r="G391" s="15" t="str">
        <f>協力難病指定医!I391</f>
        <v>神﨑　博</v>
      </c>
      <c r="H391" s="42" t="str">
        <f>協力難病指定医!N391</f>
        <v>内科</v>
      </c>
      <c r="I391" s="20">
        <f>協力難病指定医!O391</f>
        <v>46568</v>
      </c>
    </row>
    <row r="392" spans="1:9" ht="30" customHeight="1" x14ac:dyDescent="0.15">
      <c r="A392" s="3">
        <v>391</v>
      </c>
      <c r="B392" s="8" t="str">
        <f>協力難病指定医!C392</f>
        <v>板橋区</v>
      </c>
      <c r="C392" s="15" t="str">
        <f>協力難病指定医!J392</f>
        <v>医療法人社団慈誠会　東武練馬中央病院</v>
      </c>
      <c r="D392" s="9" t="str">
        <f>協力難病指定医!K392</f>
        <v>175-0083</v>
      </c>
      <c r="E392" s="9" t="str">
        <f>協力難病指定医!L392</f>
        <v>板橋区徳丸３－１９－１</v>
      </c>
      <c r="F392" s="10" t="str">
        <f>協力難病指定医!M392</f>
        <v>03-3934-1611</v>
      </c>
      <c r="G392" s="15" t="str">
        <f>協力難病指定医!I392</f>
        <v>今井　富彦</v>
      </c>
      <c r="H392" s="42" t="str">
        <f>協力難病指定医!N392</f>
        <v>内科、糖尿病内科</v>
      </c>
      <c r="I392" s="20">
        <f>協力難病指定医!O392</f>
        <v>45961</v>
      </c>
    </row>
    <row r="393" spans="1:9" ht="30" customHeight="1" x14ac:dyDescent="0.15">
      <c r="A393" s="3">
        <v>392</v>
      </c>
      <c r="B393" s="8" t="str">
        <f>協力難病指定医!C393</f>
        <v>板橋区</v>
      </c>
      <c r="C393" s="15" t="str">
        <f>協力難病指定医!J393</f>
        <v>医療法人社団慈誠会　東武練馬中央病院</v>
      </c>
      <c r="D393" s="9" t="str">
        <f>協力難病指定医!K393</f>
        <v>175-0083</v>
      </c>
      <c r="E393" s="9" t="str">
        <f>協力難病指定医!L393</f>
        <v>板橋区徳丸３－１９－１</v>
      </c>
      <c r="F393" s="10" t="str">
        <f>協力難病指定医!M393</f>
        <v>03-3934-1611</v>
      </c>
      <c r="G393" s="15" t="str">
        <f>協力難病指定医!I393</f>
        <v>辻　髙明</v>
      </c>
      <c r="H393" s="42" t="str">
        <f>協力難病指定医!N393</f>
        <v>整形外科</v>
      </c>
      <c r="I393" s="20">
        <f>協力難病指定医!O393</f>
        <v>45930</v>
      </c>
    </row>
    <row r="394" spans="1:9" ht="30" customHeight="1" x14ac:dyDescent="0.15">
      <c r="A394" s="3">
        <v>393</v>
      </c>
      <c r="B394" s="8" t="str">
        <f>協力難病指定医!C394</f>
        <v>板橋区</v>
      </c>
      <c r="C394" s="15" t="str">
        <f>協力難病指定医!J394</f>
        <v>医療法人社団慈誠会　浮間舟渡病院</v>
      </c>
      <c r="D394" s="9" t="str">
        <f>協力難病指定医!K394</f>
        <v>174-0041</v>
      </c>
      <c r="E394" s="9" t="str">
        <f>協力難病指定医!L394</f>
        <v>板橋区舟渡１－１７－１</v>
      </c>
      <c r="F394" s="10" t="str">
        <f>協力難病指定医!M394</f>
        <v>03-5994-5111</v>
      </c>
      <c r="G394" s="15" t="str">
        <f>協力難病指定医!I394</f>
        <v>三浦　金次</v>
      </c>
      <c r="H394" s="42" t="str">
        <f>協力難病指定医!N394</f>
        <v>外科</v>
      </c>
      <c r="I394" s="20">
        <f>協力難病指定医!O394</f>
        <v>47542</v>
      </c>
    </row>
    <row r="395" spans="1:9" ht="30" customHeight="1" x14ac:dyDescent="0.15">
      <c r="A395" s="3">
        <v>394</v>
      </c>
      <c r="B395" s="8" t="str">
        <f>協力難病指定医!C395</f>
        <v>板橋区</v>
      </c>
      <c r="C395" s="15" t="str">
        <f>協力難病指定医!J395</f>
        <v>医療法人社団慈誠会　浮間舟渡病院</v>
      </c>
      <c r="D395" s="9" t="str">
        <f>協力難病指定医!K395</f>
        <v>174-0041</v>
      </c>
      <c r="E395" s="9" t="str">
        <f>協力難病指定医!L395</f>
        <v>板橋区舟渡１－１７－１</v>
      </c>
      <c r="F395" s="10" t="str">
        <f>協力難病指定医!M395</f>
        <v>03-5994-5111</v>
      </c>
      <c r="G395" s="15" t="str">
        <f>協力難病指定医!I395</f>
        <v>上原　幸二</v>
      </c>
      <c r="H395" s="42"/>
      <c r="I395" s="20">
        <f>協力難病指定医!O395</f>
        <v>47542</v>
      </c>
    </row>
    <row r="396" spans="1:9" ht="30" customHeight="1" x14ac:dyDescent="0.15">
      <c r="A396" s="3">
        <v>395</v>
      </c>
      <c r="B396" s="8" t="str">
        <f>協力難病指定医!C396</f>
        <v>板橋区</v>
      </c>
      <c r="C396" s="15" t="str">
        <f>協力難病指定医!J396</f>
        <v>医療法人社団慈誠会　浮間舟渡病院</v>
      </c>
      <c r="D396" s="9" t="str">
        <f>協力難病指定医!K396</f>
        <v>174-0041</v>
      </c>
      <c r="E396" s="9" t="str">
        <f>協力難病指定医!L396</f>
        <v>板橋区舟渡１－１７－１</v>
      </c>
      <c r="F396" s="10" t="str">
        <f>協力難病指定医!M396</f>
        <v>03-5994-5111</v>
      </c>
      <c r="G396" s="15" t="str">
        <f>協力難病指定医!I396</f>
        <v>大畑　隆郎</v>
      </c>
      <c r="H396" s="42" t="str">
        <f>協力難病指定医!N396</f>
        <v>外科</v>
      </c>
      <c r="I396" s="20">
        <f>協力難病指定医!O396</f>
        <v>46507</v>
      </c>
    </row>
    <row r="397" spans="1:9" ht="30" customHeight="1" x14ac:dyDescent="0.15">
      <c r="A397" s="3">
        <v>396</v>
      </c>
      <c r="B397" s="8" t="str">
        <f>協力難病指定医!C397</f>
        <v>板橋区</v>
      </c>
      <c r="C397" s="15" t="str">
        <f>協力難病指定医!J397</f>
        <v>医療法人社団仁潤会　うえだクリニック</v>
      </c>
      <c r="D397" s="9" t="str">
        <f>協力難病指定医!K397</f>
        <v>173-0005</v>
      </c>
      <c r="E397" s="9" t="str">
        <f>協力難病指定医!L397</f>
        <v>板橋区仲宿４８－９　エコービル１Ｆ</v>
      </c>
      <c r="F397" s="10" t="str">
        <f>協力難病指定医!M397</f>
        <v>03-5248-6622</v>
      </c>
      <c r="G397" s="15" t="str">
        <f>協力難病指定医!I397</f>
        <v>上田　仁</v>
      </c>
      <c r="H397" s="42" t="str">
        <f>協力難病指定医!N397</f>
        <v>内科、小児科、外科、整形外科</v>
      </c>
      <c r="I397" s="20">
        <f>協力難病指定医!O397</f>
        <v>46265</v>
      </c>
    </row>
    <row r="398" spans="1:9" ht="30" customHeight="1" x14ac:dyDescent="0.15">
      <c r="A398" s="3">
        <v>397</v>
      </c>
      <c r="B398" s="8" t="str">
        <f>協力難病指定医!C398</f>
        <v>板橋区</v>
      </c>
      <c r="C398" s="15" t="str">
        <f>協力難病指定医!J398</f>
        <v>医療法人社団整秀会　さくら整形外科医院</v>
      </c>
      <c r="D398" s="9" t="str">
        <f>協力難病指定医!K398</f>
        <v>175-0092</v>
      </c>
      <c r="E398" s="9" t="str">
        <f>協力難病指定医!L398</f>
        <v>板橋区赤塚３－２６－１２　テラスパウロニア１０１</v>
      </c>
      <c r="F398" s="10" t="str">
        <f>協力難病指定医!M398</f>
        <v>03-5968-3586</v>
      </c>
      <c r="G398" s="15" t="str">
        <f>協力難病指定医!I398</f>
        <v>宮沢　知修</v>
      </c>
      <c r="H398" s="42" t="str">
        <f>協力難病指定医!N398</f>
        <v>整形外科、外科、リハビリテーション科</v>
      </c>
      <c r="I398" s="20">
        <f>協力難病指定医!O398</f>
        <v>45930</v>
      </c>
    </row>
    <row r="399" spans="1:9" ht="30" customHeight="1" x14ac:dyDescent="0.15">
      <c r="A399" s="3">
        <v>398</v>
      </c>
      <c r="B399" s="8" t="str">
        <f>協力難病指定医!C399</f>
        <v>板橋区</v>
      </c>
      <c r="C399" s="15" t="str">
        <f>協力難病指定医!J399</f>
        <v>医療法人社団整秀会　田辺整形外科医院</v>
      </c>
      <c r="D399" s="9" t="str">
        <f>協力難病指定医!K399</f>
        <v>175-0094</v>
      </c>
      <c r="E399" s="9" t="str">
        <f>協力難病指定医!L399</f>
        <v>板橋区成増３－３－１１　成増アクト２－１０１</v>
      </c>
      <c r="F399" s="10" t="str">
        <f>協力難病指定医!M399</f>
        <v>03-5998-0061</v>
      </c>
      <c r="G399" s="15" t="str">
        <f>協力難病指定医!I399</f>
        <v>田邊　秀樹</v>
      </c>
      <c r="H399" s="42" t="str">
        <f>協力難病指定医!N399</f>
        <v>整形外科、外科、リハビリテーション科</v>
      </c>
      <c r="I399" s="20">
        <f>協力難病指定医!O399</f>
        <v>45930</v>
      </c>
    </row>
    <row r="400" spans="1:9" ht="30" customHeight="1" x14ac:dyDescent="0.15">
      <c r="A400" s="3">
        <v>399</v>
      </c>
      <c r="B400" s="8" t="str">
        <f>協力難病指定医!C400</f>
        <v>板橋区</v>
      </c>
      <c r="C400" s="15" t="str">
        <f>協力難病指定医!J400</f>
        <v>医療法人社団田島厚生会　舟渡病院</v>
      </c>
      <c r="D400" s="9" t="str">
        <f>協力難病指定医!K400</f>
        <v>174-0041</v>
      </c>
      <c r="E400" s="9" t="str">
        <f>協力難病指定医!L400</f>
        <v>板橋区舟渡２－１９－１２</v>
      </c>
      <c r="F400" s="10" t="str">
        <f>協力難病指定医!M400</f>
        <v>03-3968-8851</v>
      </c>
      <c r="G400" s="15" t="str">
        <f>協力難病指定医!I400</f>
        <v>石田　瑞穂</v>
      </c>
      <c r="H400" s="42" t="str">
        <f>協力難病指定医!N400</f>
        <v>内科</v>
      </c>
      <c r="I400" s="20">
        <f>協力難病指定医!O400</f>
        <v>46022</v>
      </c>
    </row>
    <row r="401" spans="1:9" ht="30" customHeight="1" x14ac:dyDescent="0.15">
      <c r="A401" s="3">
        <v>400</v>
      </c>
      <c r="B401" s="8" t="str">
        <f>協力難病指定医!C401</f>
        <v>板橋区</v>
      </c>
      <c r="C401" s="15" t="str">
        <f>協力難病指定医!J401</f>
        <v>医療法人社団田島厚生会　舟渡病院</v>
      </c>
      <c r="D401" s="9" t="str">
        <f>協力難病指定医!K401</f>
        <v>174-0041</v>
      </c>
      <c r="E401" s="9" t="str">
        <f>協力難病指定医!L401</f>
        <v>板橋区舟渡２－１９－１２</v>
      </c>
      <c r="F401" s="10" t="str">
        <f>協力難病指定医!M401</f>
        <v>03-3968-8851</v>
      </c>
      <c r="G401" s="15" t="str">
        <f>協力難病指定医!I401</f>
        <v>峰下　哲</v>
      </c>
      <c r="H401" s="42" t="str">
        <f>協力難病指定医!N401</f>
        <v>内科</v>
      </c>
      <c r="I401" s="20">
        <f>協力難病指定医!O401</f>
        <v>45930</v>
      </c>
    </row>
    <row r="402" spans="1:9" ht="30" customHeight="1" x14ac:dyDescent="0.15">
      <c r="A402" s="3">
        <v>401</v>
      </c>
      <c r="B402" s="8" t="str">
        <f>協力難病指定医!C402</f>
        <v>板橋区</v>
      </c>
      <c r="C402" s="15" t="str">
        <f>協力難病指定医!J402</f>
        <v>医療法人社団隆勇会　新河岸クリニック</v>
      </c>
      <c r="D402" s="9" t="str">
        <f>協力難病指定医!K402</f>
        <v>175-0081</v>
      </c>
      <c r="E402" s="9" t="str">
        <f>協力難病指定医!L402</f>
        <v>板橋区新河岸１－３－２－１０１</v>
      </c>
      <c r="F402" s="10" t="str">
        <f>協力難病指定医!M402</f>
        <v>03-5921-1805</v>
      </c>
      <c r="G402" s="15" t="str">
        <f>協力難病指定医!I402</f>
        <v>西山　祐二</v>
      </c>
      <c r="H402" s="42" t="str">
        <f>協力難病指定医!N402</f>
        <v>内科</v>
      </c>
      <c r="I402" s="20">
        <f>協力難病指定医!O402</f>
        <v>47483</v>
      </c>
    </row>
    <row r="403" spans="1:9" ht="30" customHeight="1" x14ac:dyDescent="0.15">
      <c r="A403" s="3">
        <v>402</v>
      </c>
      <c r="B403" s="8" t="str">
        <f>協力難病指定医!C403</f>
        <v>板橋区</v>
      </c>
      <c r="C403" s="15" t="str">
        <f>協力難病指定医!J403</f>
        <v>医療法人社団隆勇会　新河岸クリニック</v>
      </c>
      <c r="D403" s="9" t="str">
        <f>協力難病指定医!K403</f>
        <v>175-0081</v>
      </c>
      <c r="E403" s="9" t="str">
        <f>協力難病指定医!L403</f>
        <v>板橋区新河岸１－３－２－１０１</v>
      </c>
      <c r="F403" s="10" t="str">
        <f>協力難病指定医!M403</f>
        <v>03-5921-1805</v>
      </c>
      <c r="G403" s="15" t="str">
        <f>協力難病指定医!I403</f>
        <v>房野　隆文</v>
      </c>
      <c r="H403" s="42" t="str">
        <f>協力難病指定医!N403</f>
        <v>内科、循環器内科、呼吸器内科</v>
      </c>
      <c r="I403" s="20">
        <f>協力難病指定医!O403</f>
        <v>47452</v>
      </c>
    </row>
    <row r="404" spans="1:9" ht="30" customHeight="1" x14ac:dyDescent="0.15">
      <c r="A404" s="3">
        <v>403</v>
      </c>
      <c r="B404" s="8" t="str">
        <f>協力難病指定医!C404</f>
        <v>板橋区</v>
      </c>
      <c r="C404" s="15" t="str">
        <f>協力難病指定医!J404</f>
        <v>医療法人社団黎明会　板橋北クリニック</v>
      </c>
      <c r="D404" s="9" t="str">
        <f>協力難病指定医!K404</f>
        <v>175-0082</v>
      </c>
      <c r="E404" s="9" t="str">
        <f>協力難病指定医!L404</f>
        <v>板橋区高島平８－７－６　サンプレジエール２０２</v>
      </c>
      <c r="F404" s="10" t="str">
        <f>協力難病指定医!M404</f>
        <v>03-6281-0071</v>
      </c>
      <c r="G404" s="15" t="str">
        <f>協力難病指定医!I404</f>
        <v>田所　雅克</v>
      </c>
      <c r="H404" s="42" t="str">
        <f>協力難病指定医!N404</f>
        <v>内科、精神科</v>
      </c>
      <c r="I404" s="20">
        <f>協力難病指定医!O404</f>
        <v>45930</v>
      </c>
    </row>
    <row r="405" spans="1:9" ht="30" customHeight="1" x14ac:dyDescent="0.15">
      <c r="A405" s="3">
        <v>404</v>
      </c>
      <c r="B405" s="8" t="str">
        <f>協力難病指定医!C405</f>
        <v>板橋区</v>
      </c>
      <c r="C405" s="15" t="str">
        <f>協力難病指定医!J405</f>
        <v>一般社団法人誠創会　あさがおクリニック</v>
      </c>
      <c r="D405" s="9" t="str">
        <f>協力難病指定医!K405</f>
        <v>175-0094</v>
      </c>
      <c r="E405" s="9" t="str">
        <f>協力難病指定医!L405</f>
        <v>板橋区成増１－２８－９　成増第五シャトレ２０１</v>
      </c>
      <c r="F405" s="10" t="str">
        <f>協力難病指定医!M405</f>
        <v>03-4500-0552</v>
      </c>
      <c r="G405" s="15" t="str">
        <f>協力難病指定医!I405</f>
        <v>宮本　嘉泰</v>
      </c>
      <c r="H405" s="42" t="str">
        <f>協力難病指定医!N405</f>
        <v>内科</v>
      </c>
      <c r="I405" s="20">
        <f>協力難病指定医!O405</f>
        <v>47483</v>
      </c>
    </row>
    <row r="406" spans="1:9" ht="30" customHeight="1" x14ac:dyDescent="0.15">
      <c r="A406" s="3">
        <v>405</v>
      </c>
      <c r="B406" s="8" t="str">
        <f>協力難病指定医!C406</f>
        <v>板橋区</v>
      </c>
      <c r="C406" s="15" t="str">
        <f>協力難病指定医!J406</f>
        <v>公益財団法人愛世会　愛誠病院</v>
      </c>
      <c r="D406" s="9" t="str">
        <f>協力難病指定医!K406</f>
        <v>173-8588</v>
      </c>
      <c r="E406" s="9" t="str">
        <f>協力難病指定医!L406</f>
        <v>板橋区加賀１－３－１</v>
      </c>
      <c r="F406" s="10" t="str">
        <f>協力難病指定医!M406</f>
        <v>03-3961-5351</v>
      </c>
      <c r="G406" s="15" t="str">
        <f>協力難病指定医!I406</f>
        <v>松原　仁志</v>
      </c>
      <c r="H406" s="42" t="str">
        <f>協力難病指定医!N406</f>
        <v>内科</v>
      </c>
      <c r="I406" s="20">
        <f>協力難病指定医!O406</f>
        <v>47514</v>
      </c>
    </row>
    <row r="407" spans="1:9" ht="30" customHeight="1" x14ac:dyDescent="0.15">
      <c r="A407" s="3">
        <v>406</v>
      </c>
      <c r="B407" s="8" t="str">
        <f>協力難病指定医!C407</f>
        <v>板橋区</v>
      </c>
      <c r="C407" s="15" t="str">
        <f>協力難病指定医!J407</f>
        <v>公益財団法人愛世会　愛誠病院</v>
      </c>
      <c r="D407" s="9" t="str">
        <f>協力難病指定医!K407</f>
        <v>173-8588</v>
      </c>
      <c r="E407" s="9" t="str">
        <f>協力難病指定医!L407</f>
        <v>板橋区加賀１－３－１</v>
      </c>
      <c r="F407" s="10" t="str">
        <f>協力難病指定医!M407</f>
        <v>03-3961-5351</v>
      </c>
      <c r="G407" s="15" t="str">
        <f>協力難病指定医!I407</f>
        <v>林　謙悟</v>
      </c>
      <c r="H407" s="42" t="str">
        <f>協力難病指定医!N407</f>
        <v>内科</v>
      </c>
      <c r="I407" s="20">
        <f>協力難病指定医!O407</f>
        <v>47514</v>
      </c>
    </row>
    <row r="408" spans="1:9" ht="30" customHeight="1" x14ac:dyDescent="0.15">
      <c r="A408" s="3">
        <v>407</v>
      </c>
      <c r="B408" s="8" t="str">
        <f>協力難病指定医!C408</f>
        <v>板橋区</v>
      </c>
      <c r="C408" s="15" t="str">
        <f>協力難病指定医!J408</f>
        <v>上板橋ホームケアクリニック</v>
      </c>
      <c r="D408" s="9" t="str">
        <f>協力難病指定医!K408</f>
        <v>174-0071</v>
      </c>
      <c r="E408" s="9" t="str">
        <f>協力難病指定医!L408</f>
        <v>板橋区常盤台４－２９－１５</v>
      </c>
      <c r="F408" s="10" t="str">
        <f>協力難病指定医!M408</f>
        <v>03-6913-0613</v>
      </c>
      <c r="G408" s="15" t="str">
        <f>協力難病指定医!I408</f>
        <v>山根　克章</v>
      </c>
      <c r="H408" s="42" t="str">
        <f>協力難病指定医!N408</f>
        <v>内科、循環器内科</v>
      </c>
      <c r="I408" s="20">
        <f>協力難病指定医!O408</f>
        <v>46477</v>
      </c>
    </row>
    <row r="409" spans="1:9" ht="30" customHeight="1" x14ac:dyDescent="0.15">
      <c r="A409" s="3">
        <v>408</v>
      </c>
      <c r="B409" s="8" t="str">
        <f>協力難病指定医!C409</f>
        <v>板橋区</v>
      </c>
      <c r="C409" s="15" t="str">
        <f>協力難病指定医!J409</f>
        <v>上板橋松山内科クリニック</v>
      </c>
      <c r="D409" s="9" t="str">
        <f>協力難病指定医!K409</f>
        <v>174-0071</v>
      </c>
      <c r="E409" s="9" t="str">
        <f>協力難病指定医!L409</f>
        <v>板橋区常盤台４－３０－９　宝田ビル１Ｆ</v>
      </c>
      <c r="F409" s="10" t="str">
        <f>協力難病指定医!M409</f>
        <v>03-5922-1271</v>
      </c>
      <c r="G409" s="15" t="str">
        <f>協力難病指定医!I409</f>
        <v>松山　典正</v>
      </c>
      <c r="H409" s="42" t="str">
        <f>協力難病指定医!N409</f>
        <v>内科</v>
      </c>
      <c r="I409" s="20">
        <f>協力難病指定医!O409</f>
        <v>45991</v>
      </c>
    </row>
    <row r="410" spans="1:9" ht="30" customHeight="1" x14ac:dyDescent="0.15">
      <c r="A410" s="3">
        <v>409</v>
      </c>
      <c r="B410" s="8" t="str">
        <f>協力難病指定医!C410</f>
        <v>板橋区</v>
      </c>
      <c r="C410" s="15" t="str">
        <f>協力難病指定医!J410</f>
        <v>大久保医院</v>
      </c>
      <c r="D410" s="9" t="str">
        <f>協力難病指定医!K410</f>
        <v>174-0071</v>
      </c>
      <c r="E410" s="9" t="str">
        <f>協力難病指定医!L410</f>
        <v>板橋区常盤台４－１０－５</v>
      </c>
      <c r="F410" s="10" t="str">
        <f>協力難病指定医!M410</f>
        <v>03-6906-6811</v>
      </c>
      <c r="G410" s="15" t="str">
        <f>協力難病指定医!I410</f>
        <v>大久保　陸洋</v>
      </c>
      <c r="H410" s="42" t="str">
        <f>協力難病指定医!N410</f>
        <v>内科</v>
      </c>
      <c r="I410" s="20">
        <f>協力難病指定医!O410</f>
        <v>47573</v>
      </c>
    </row>
    <row r="411" spans="1:9" ht="30" customHeight="1" x14ac:dyDescent="0.15">
      <c r="A411" s="3">
        <v>410</v>
      </c>
      <c r="B411" s="8" t="str">
        <f>協力難病指定医!C411</f>
        <v>板橋区</v>
      </c>
      <c r="C411" s="15" t="str">
        <f>協力難病指定医!J411</f>
        <v>日本大学医学部附属板橋病院</v>
      </c>
      <c r="D411" s="9" t="str">
        <f>協力難病指定医!K411</f>
        <v>173-8610</v>
      </c>
      <c r="E411" s="9" t="str">
        <f>協力難病指定医!L411</f>
        <v>板橋区大谷口上町３０－１</v>
      </c>
      <c r="F411" s="10" t="str">
        <f>協力難病指定医!M411</f>
        <v>03-3972-8111</v>
      </c>
      <c r="G411" s="15" t="str">
        <f>協力難病指定医!I411</f>
        <v>杉山　諒太</v>
      </c>
      <c r="H411" s="42" t="str">
        <f>協力難病指定医!N411</f>
        <v>脳神経内科</v>
      </c>
      <c r="I411" s="20">
        <f>協力難病指定医!O411</f>
        <v>47208</v>
      </c>
    </row>
    <row r="412" spans="1:9" ht="30" customHeight="1" x14ac:dyDescent="0.15">
      <c r="A412" s="3">
        <v>411</v>
      </c>
      <c r="B412" s="8" t="str">
        <f>協力難病指定医!C412</f>
        <v>練馬区</v>
      </c>
      <c r="C412" s="15" t="str">
        <f>協力難病指定医!J412</f>
        <v>いそべクリニック</v>
      </c>
      <c r="D412" s="9" t="str">
        <f>協力難病指定医!K412</f>
        <v>177-0032</v>
      </c>
      <c r="E412" s="9" t="str">
        <f>協力難病指定医!L412</f>
        <v>練馬区谷原１－１２－１０－１F</v>
      </c>
      <c r="F412" s="10" t="str">
        <f>協力難病指定医!M412</f>
        <v>03-5372-6566</v>
      </c>
      <c r="G412" s="15" t="str">
        <f>協力難病指定医!I412</f>
        <v>磯部　幸雄</v>
      </c>
      <c r="H412" s="42" t="str">
        <f>協力難病指定医!N412</f>
        <v>内科</v>
      </c>
      <c r="I412" s="20">
        <f>協力難病指定医!O412</f>
        <v>46112</v>
      </c>
    </row>
    <row r="413" spans="1:9" ht="30" customHeight="1" x14ac:dyDescent="0.15">
      <c r="A413" s="3">
        <v>412</v>
      </c>
      <c r="B413" s="8" t="str">
        <f>協力難病指定医!C413</f>
        <v>練馬区</v>
      </c>
      <c r="C413" s="15" t="str">
        <f>協力難病指定医!J413</f>
        <v>よしなが在宅クリニック</v>
      </c>
      <c r="D413" s="9" t="str">
        <f>協力難病指定医!K413</f>
        <v>176-0021</v>
      </c>
      <c r="E413" s="9" t="str">
        <f>協力難病指定医!L413</f>
        <v>練馬区貫井２－２７－２３－１０１</v>
      </c>
      <c r="F413" s="10" t="str">
        <f>協力難病指定医!M413</f>
        <v>03-5848-9501</v>
      </c>
      <c r="G413" s="15" t="str">
        <f>協力難病指定医!I413</f>
        <v>久保　明宏</v>
      </c>
      <c r="H413" s="42" t="str">
        <f>協力難病指定医!N413</f>
        <v>内科、訪問診療、麻酔科</v>
      </c>
      <c r="I413" s="20">
        <f>協力難病指定医!O413</f>
        <v>46477</v>
      </c>
    </row>
    <row r="414" spans="1:9" ht="30" customHeight="1" x14ac:dyDescent="0.15">
      <c r="A414" s="3">
        <v>413</v>
      </c>
      <c r="B414" s="8" t="str">
        <f>協力難病指定医!C414</f>
        <v>練馬区</v>
      </c>
      <c r="C414" s="15" t="str">
        <f>協力難病指定医!J414</f>
        <v>医療法人社団 つちやクリニック</v>
      </c>
      <c r="D414" s="9" t="str">
        <f>協力難病指定医!K414</f>
        <v>177-0041</v>
      </c>
      <c r="E414" s="9" t="str">
        <f>協力難病指定医!L414</f>
        <v>練馬区石神井町１－２５－１２－１Ｆ</v>
      </c>
      <c r="F414" s="10" t="str">
        <f>協力難病指定医!M414</f>
        <v>03-3997-3621</v>
      </c>
      <c r="G414" s="15" t="str">
        <f>協力難病指定医!I414</f>
        <v>土屋　喜由</v>
      </c>
      <c r="H414" s="42" t="str">
        <f>協力難病指定医!N414</f>
        <v>内科、小児科、麻酔科</v>
      </c>
      <c r="I414" s="20">
        <f>協力難病指定医!O414</f>
        <v>47514</v>
      </c>
    </row>
    <row r="415" spans="1:9" ht="30" customHeight="1" x14ac:dyDescent="0.15">
      <c r="A415" s="3">
        <v>414</v>
      </c>
      <c r="B415" s="8" t="str">
        <f>協力難病指定医!C415</f>
        <v>練馬区</v>
      </c>
      <c r="C415" s="15" t="str">
        <f>協力難病指定医!J415</f>
        <v>医療法人社団　岡田医院</v>
      </c>
      <c r="D415" s="9" t="str">
        <f>協力難病指定医!K415</f>
        <v>177-0051</v>
      </c>
      <c r="E415" s="9" t="str">
        <f>協力難病指定医!L415</f>
        <v>練馬区関町北１－８－９</v>
      </c>
      <c r="F415" s="10" t="str">
        <f>協力難病指定医!M415</f>
        <v>03-6712-0388</v>
      </c>
      <c r="G415" s="15" t="str">
        <f>協力難病指定医!I415</f>
        <v>三輪　英雄</v>
      </c>
      <c r="H415" s="42" t="str">
        <f>協力難病指定医!N415</f>
        <v>内科</v>
      </c>
      <c r="I415" s="20">
        <f>協力難病指定医!O415</f>
        <v>46568</v>
      </c>
    </row>
    <row r="416" spans="1:9" ht="30" customHeight="1" x14ac:dyDescent="0.15">
      <c r="A416" s="3">
        <v>415</v>
      </c>
      <c r="B416" s="8" t="str">
        <f>協力難病指定医!C416</f>
        <v>練馬区</v>
      </c>
      <c r="C416" s="15" t="str">
        <f>協力難病指定医!J416</f>
        <v>医療法人社団　渋谷医院</v>
      </c>
      <c r="D416" s="9" t="str">
        <f>協力難病指定医!K416</f>
        <v>178-0062</v>
      </c>
      <c r="E416" s="9" t="str">
        <f>協力難病指定医!L416</f>
        <v>練馬区大泉町２－６０－５</v>
      </c>
      <c r="F416" s="10" t="str">
        <f>協力難病指定医!M416</f>
        <v>03-3922-0022</v>
      </c>
      <c r="G416" s="15" t="str">
        <f>協力難病指定医!I416</f>
        <v>澁谷　浩孝</v>
      </c>
      <c r="H416" s="42" t="str">
        <f>協力難病指定医!N416</f>
        <v>循環器科、内科、小児科</v>
      </c>
      <c r="I416" s="20">
        <f>協力難病指定医!O416</f>
        <v>47361</v>
      </c>
    </row>
    <row r="417" spans="1:9" ht="30" customHeight="1" x14ac:dyDescent="0.15">
      <c r="A417" s="3">
        <v>416</v>
      </c>
      <c r="B417" s="8" t="str">
        <f>協力難病指定医!C417</f>
        <v>練馬区</v>
      </c>
      <c r="C417" s="15" t="str">
        <f>協力難病指定医!J417</f>
        <v>医療法人社団Ｌｉｆｅ　Ｄｅｓｉｇｎ　城西在宅クリニック・練馬</v>
      </c>
      <c r="D417" s="9" t="str">
        <f>協力難病指定医!K417</f>
        <v>176-0012</v>
      </c>
      <c r="E417" s="9" t="str">
        <f>協力難病指定医!L417</f>
        <v>練馬区豊玉北５－４－３　サンオーザ豊玉１０１</v>
      </c>
      <c r="F417" s="10" t="str">
        <f>協力難病指定医!M417</f>
        <v>03-4560-1122</v>
      </c>
      <c r="G417" s="15" t="str">
        <f>協力難病指定医!I417</f>
        <v>平岡　史郎</v>
      </c>
      <c r="H417" s="42" t="str">
        <f>協力難病指定医!N417</f>
        <v>内科</v>
      </c>
      <c r="I417" s="20">
        <f>協力難病指定医!O417</f>
        <v>46053</v>
      </c>
    </row>
    <row r="418" spans="1:9" ht="30" customHeight="1" x14ac:dyDescent="0.15">
      <c r="A418" s="3">
        <v>417</v>
      </c>
      <c r="B418" s="8" t="str">
        <f>協力難病指定医!C418</f>
        <v>練馬区</v>
      </c>
      <c r="C418" s="15" t="str">
        <f>協力難病指定医!J418</f>
        <v>医療法人社団ＭＡＥ　小林内科クリニック</v>
      </c>
      <c r="D418" s="9" t="str">
        <f>協力難病指定医!K418</f>
        <v>179-0073</v>
      </c>
      <c r="E418" s="9" t="str">
        <f>協力難病指定医!L418</f>
        <v>練馬区田柄３－１３－２０－１Ｆ</v>
      </c>
      <c r="F418" s="10" t="str">
        <f>協力難病指定医!M418</f>
        <v>03-3926-8802</v>
      </c>
      <c r="G418" s="15" t="str">
        <f>協力難病指定医!I418</f>
        <v>小林　宏至</v>
      </c>
      <c r="H418" s="42" t="str">
        <f>協力難病指定医!N418</f>
        <v>内科、消化器内科、呼吸器内科、循環器内科、小児科</v>
      </c>
      <c r="I418" s="20">
        <f>協力難病指定医!O418</f>
        <v>45930</v>
      </c>
    </row>
    <row r="419" spans="1:9" ht="30" customHeight="1" x14ac:dyDescent="0.15">
      <c r="A419" s="3">
        <v>418</v>
      </c>
      <c r="B419" s="8" t="str">
        <f>協力難病指定医!C419</f>
        <v>練馬区</v>
      </c>
      <c r="C419" s="15" t="str">
        <f>協力難病指定医!J419</f>
        <v>医療法人社団ＴＭメディカルソリューションズ　みやしたクリニック</v>
      </c>
      <c r="D419" s="9" t="str">
        <f>協力難病指定医!K419</f>
        <v>179-0074</v>
      </c>
      <c r="E419" s="9" t="str">
        <f>協力難病指定医!L419</f>
        <v>練馬区春日町６－１６－１１－１Ｆ</v>
      </c>
      <c r="F419" s="10" t="str">
        <f>協力難病指定医!M419</f>
        <v>03-3577-8677</v>
      </c>
      <c r="G419" s="15" t="str">
        <f>協力難病指定医!I419</f>
        <v>宮下　孝正</v>
      </c>
      <c r="H419" s="42" t="str">
        <f>協力難病指定医!N419</f>
        <v>整形外科、リハビリテーション科</v>
      </c>
      <c r="I419" s="20">
        <f>協力難病指定医!O419</f>
        <v>47542</v>
      </c>
    </row>
    <row r="420" spans="1:9" ht="30" customHeight="1" x14ac:dyDescent="0.15">
      <c r="A420" s="3">
        <v>419</v>
      </c>
      <c r="B420" s="8" t="str">
        <f>協力難病指定医!C420</f>
        <v>練馬区</v>
      </c>
      <c r="C420" s="15" t="str">
        <f>協力難病指定医!J420</f>
        <v>医療法人社団えにし　ホームクリニックえにし</v>
      </c>
      <c r="D420" s="9" t="str">
        <f>協力難病指定医!K420</f>
        <v>177-0041</v>
      </c>
      <c r="E420" s="9" t="str">
        <f>協力難病指定医!L420</f>
        <v>練馬区石神井町７－１－２　伊藤マンション１Ｆ</v>
      </c>
      <c r="F420" s="10" t="str">
        <f>協力難病指定医!M420</f>
        <v>03-6913-2080</v>
      </c>
      <c r="G420" s="15" t="str">
        <f>協力難病指定医!I420</f>
        <v>山﨑　有啓</v>
      </c>
      <c r="H420" s="42" t="str">
        <f>協力難病指定医!N420</f>
        <v>内科、糖尿病内科</v>
      </c>
      <c r="I420" s="20">
        <f>協力難病指定医!O420</f>
        <v>46112</v>
      </c>
    </row>
    <row r="421" spans="1:9" ht="30" customHeight="1" x14ac:dyDescent="0.15">
      <c r="A421" s="3">
        <v>420</v>
      </c>
      <c r="B421" s="8" t="str">
        <f>協力難病指定医!C421</f>
        <v>練馬区</v>
      </c>
      <c r="C421" s="15" t="str">
        <f>協力難病指定医!J421</f>
        <v>医療法人社団じうんどう　慈雲堂病院</v>
      </c>
      <c r="D421" s="9" t="str">
        <f>協力難病指定医!K421</f>
        <v>177-0053</v>
      </c>
      <c r="E421" s="9" t="str">
        <f>協力難病指定医!L421</f>
        <v>練馬区関町南４－１４－５３</v>
      </c>
      <c r="F421" s="10" t="str">
        <f>協力難病指定医!M421</f>
        <v>03-3928-6511</v>
      </c>
      <c r="G421" s="15" t="str">
        <f>協力難病指定医!I421</f>
        <v>田邉　英一</v>
      </c>
      <c r="H421" s="42" t="str">
        <f>協力難病指定医!N421</f>
        <v>精神科</v>
      </c>
      <c r="I421" s="20">
        <f>協力難病指定医!O421</f>
        <v>45991</v>
      </c>
    </row>
    <row r="422" spans="1:9" ht="30" customHeight="1" x14ac:dyDescent="0.15">
      <c r="A422" s="3">
        <v>421</v>
      </c>
      <c r="B422" s="8" t="str">
        <f>協力難病指定医!C422</f>
        <v>練馬区</v>
      </c>
      <c r="C422" s="15" t="str">
        <f>協力難病指定医!J422</f>
        <v>医療法人社団じうんどう　慈雲堂病院</v>
      </c>
      <c r="D422" s="9" t="str">
        <f>協力難病指定医!K422</f>
        <v>177-0053</v>
      </c>
      <c r="E422" s="9" t="str">
        <f>協力難病指定医!L422</f>
        <v>練馬区関町南４－１４－５３</v>
      </c>
      <c r="F422" s="10" t="str">
        <f>協力難病指定医!M422</f>
        <v>03-3928-6511</v>
      </c>
      <c r="G422" s="15" t="str">
        <f>協力難病指定医!I422</f>
        <v>田邉　祐二</v>
      </c>
      <c r="H422" s="42" t="str">
        <f>協力難病指定医!N422</f>
        <v>精神科</v>
      </c>
      <c r="I422" s="20">
        <f>協力難病指定医!O422</f>
        <v>46752</v>
      </c>
    </row>
    <row r="423" spans="1:9" ht="30" customHeight="1" x14ac:dyDescent="0.15">
      <c r="A423" s="3">
        <v>422</v>
      </c>
      <c r="B423" s="8" t="str">
        <f>協力難病指定医!C423</f>
        <v>練馬区</v>
      </c>
      <c r="C423" s="15" t="str">
        <f>協力難病指定医!J423</f>
        <v>医療法人社団はなぶさ会　島村記念病院</v>
      </c>
      <c r="D423" s="9" t="str">
        <f>協力難病指定医!K423</f>
        <v>177-0051</v>
      </c>
      <c r="E423" s="9" t="str">
        <f>協力難病指定医!L423</f>
        <v>練馬区関町北２－４－１</v>
      </c>
      <c r="F423" s="10" t="str">
        <f>協力難病指定医!M423</f>
        <v>03-3928-0071</v>
      </c>
      <c r="G423" s="15" t="str">
        <f>協力難病指定医!I423</f>
        <v>小森山　廣幸</v>
      </c>
      <c r="H423" s="42" t="str">
        <f>協力難病指定医!N423</f>
        <v>内科、外科、消化器内科</v>
      </c>
      <c r="I423" s="20">
        <f>協力難病指定医!O423</f>
        <v>47452</v>
      </c>
    </row>
    <row r="424" spans="1:9" ht="30" customHeight="1" x14ac:dyDescent="0.15">
      <c r="A424" s="3">
        <v>423</v>
      </c>
      <c r="B424" s="8" t="str">
        <f>協力難病指定医!C424</f>
        <v>練馬区</v>
      </c>
      <c r="C424" s="15" t="str">
        <f>協力難病指定医!J424</f>
        <v>医療法人社団はなぶさ会　島村記念病院</v>
      </c>
      <c r="D424" s="9" t="str">
        <f>協力難病指定医!K424</f>
        <v>177-0051</v>
      </c>
      <c r="E424" s="9" t="str">
        <f>協力難病指定医!L424</f>
        <v>練馬区関町北２－４－１</v>
      </c>
      <c r="F424" s="10" t="str">
        <f>協力難病指定医!M424</f>
        <v>03-3928-0071</v>
      </c>
      <c r="G424" s="15" t="str">
        <f>協力難病指定医!I424</f>
        <v>水野　達人</v>
      </c>
      <c r="H424" s="42" t="str">
        <f>協力難病指定医!N424</f>
        <v>内科、整形外科、小児科、婦人科</v>
      </c>
      <c r="I424" s="20">
        <f>協力難病指定医!O424</f>
        <v>46477</v>
      </c>
    </row>
    <row r="425" spans="1:9" ht="30" customHeight="1" x14ac:dyDescent="0.15">
      <c r="A425" s="3">
        <v>424</v>
      </c>
      <c r="B425" s="8" t="str">
        <f>協力難病指定医!C425</f>
        <v>練馬区</v>
      </c>
      <c r="C425" s="15" t="str">
        <f>協力難病指定医!J425</f>
        <v>医療法人社団はなぶさ会　島村記念病院</v>
      </c>
      <c r="D425" s="9" t="str">
        <f>協力難病指定医!K425</f>
        <v>177-0051</v>
      </c>
      <c r="E425" s="9" t="str">
        <f>協力難病指定医!L425</f>
        <v>練馬区関町北２－４－１</v>
      </c>
      <c r="F425" s="10" t="str">
        <f>協力難病指定医!M425</f>
        <v>03-3928-0071</v>
      </c>
      <c r="G425" s="15" t="str">
        <f>協力難病指定医!I425</f>
        <v>増古　賢太郎</v>
      </c>
      <c r="H425" s="42" t="str">
        <f>協力難病指定医!N425</f>
        <v>内科、外科</v>
      </c>
      <c r="I425" s="20">
        <f>協力難病指定医!O425</f>
        <v>46599</v>
      </c>
    </row>
    <row r="426" spans="1:9" ht="30" customHeight="1" x14ac:dyDescent="0.15">
      <c r="A426" s="3">
        <v>425</v>
      </c>
      <c r="B426" s="8" t="str">
        <f>協力難病指定医!C426</f>
        <v>練馬区</v>
      </c>
      <c r="C426" s="15" t="str">
        <f>協力難病指定医!J426</f>
        <v>医療法人社団育陽会　練馬さくら病院</v>
      </c>
      <c r="D426" s="9" t="str">
        <f>協力難病指定医!K426</f>
        <v>179-0081</v>
      </c>
      <c r="E426" s="9" t="str">
        <f>協力難病指定医!L426</f>
        <v>練馬区北町３－７－１９</v>
      </c>
      <c r="F426" s="10" t="str">
        <f>協力難病指定医!M426</f>
        <v>03-3931-1101</v>
      </c>
      <c r="G426" s="15" t="str">
        <f>協力難病指定医!I426</f>
        <v>中田　賢一郎</v>
      </c>
      <c r="H426" s="42" t="str">
        <f>協力難病指定医!N426</f>
        <v>内科</v>
      </c>
      <c r="I426" s="20">
        <f>協力難病指定医!O426</f>
        <v>46142</v>
      </c>
    </row>
    <row r="427" spans="1:9" ht="30" customHeight="1" x14ac:dyDescent="0.15">
      <c r="A427" s="3">
        <v>426</v>
      </c>
      <c r="B427" s="8" t="str">
        <f>協力難病指定医!C427</f>
        <v>練馬区</v>
      </c>
      <c r="C427" s="15" t="str">
        <f>協力難病指定医!J427</f>
        <v>医療法人社団英泉会　佐伯医院</v>
      </c>
      <c r="D427" s="9" t="str">
        <f>協力難病指定医!K427</f>
        <v>178-0065</v>
      </c>
      <c r="E427" s="9" t="str">
        <f>協力難病指定医!L427</f>
        <v>練馬区西大泉５－３５－８</v>
      </c>
      <c r="F427" s="10" t="str">
        <f>協力難病指定医!M427</f>
        <v>03-3925-1238</v>
      </c>
      <c r="G427" s="15" t="str">
        <f>協力難病指定医!I427</f>
        <v>佐伯　有泉</v>
      </c>
      <c r="H427" s="42" t="str">
        <f>協力難病指定医!N427</f>
        <v>内科</v>
      </c>
      <c r="I427" s="20">
        <f>協力難病指定医!O427</f>
        <v>46752</v>
      </c>
    </row>
    <row r="428" spans="1:9" ht="30" customHeight="1" x14ac:dyDescent="0.15">
      <c r="A428" s="3">
        <v>427</v>
      </c>
      <c r="B428" s="8" t="str">
        <f>協力難病指定医!C428</f>
        <v>練馬区</v>
      </c>
      <c r="C428" s="15" t="str">
        <f>協力難病指定医!J428</f>
        <v>医療法人社団皆吉会　富士見台通りクリニック</v>
      </c>
      <c r="D428" s="9" t="str">
        <f>協力難病指定医!K428</f>
        <v>176-0021</v>
      </c>
      <c r="E428" s="9" t="str">
        <f>協力難病指定医!L428</f>
        <v>練馬区貫井３－２－５　ＨＯＲＩＥ・ＢＵＩＬＤＩＮＧ　３Ｆ</v>
      </c>
      <c r="F428" s="10" t="str">
        <f>協力難病指定医!M428</f>
        <v>03-5848-2370</v>
      </c>
      <c r="G428" s="15" t="str">
        <f>協力難病指定医!I428</f>
        <v>寺崎　裕美</v>
      </c>
      <c r="H428" s="42" t="str">
        <f>協力難病指定医!N428</f>
        <v>内科</v>
      </c>
      <c r="I428" s="20">
        <f>協力難病指定医!O428</f>
        <v>47269</v>
      </c>
    </row>
    <row r="429" spans="1:9" ht="30" customHeight="1" x14ac:dyDescent="0.15">
      <c r="A429" s="3">
        <v>428</v>
      </c>
      <c r="B429" s="8" t="str">
        <f>協力難病指定医!C429</f>
        <v>練馬区</v>
      </c>
      <c r="C429" s="15" t="str">
        <f>協力難病指定医!J429</f>
        <v>医療法人社団錦祥会　錦クリニック</v>
      </c>
      <c r="D429" s="9" t="str">
        <f>協力難病指定医!K429</f>
        <v>179-0082</v>
      </c>
      <c r="E429" s="9" t="str">
        <f>協力難病指定医!L429</f>
        <v>練馬区錦１－１４－２０</v>
      </c>
      <c r="F429" s="10" t="str">
        <f>協力難病指定医!M429</f>
        <v>03-5920-1045</v>
      </c>
      <c r="G429" s="15" t="str">
        <f>協力難病指定医!I429</f>
        <v>市東　哲夫</v>
      </c>
      <c r="H429" s="42" t="str">
        <f>協力難病指定医!N429</f>
        <v>泌尿器科、内科</v>
      </c>
      <c r="I429" s="20">
        <f>協力難病指定医!O429</f>
        <v>47603</v>
      </c>
    </row>
    <row r="430" spans="1:9" ht="30" customHeight="1" x14ac:dyDescent="0.15">
      <c r="A430" s="3">
        <v>429</v>
      </c>
      <c r="B430" s="8" t="str">
        <f>協力難病指定医!C430</f>
        <v>練馬区</v>
      </c>
      <c r="C430" s="15" t="str">
        <f>協力難病指定医!J430</f>
        <v>医療法人社団憲幸会　田村内科小児科医院</v>
      </c>
      <c r="D430" s="9" t="str">
        <f>協力難病指定医!K430</f>
        <v>179-0085</v>
      </c>
      <c r="E430" s="9" t="str">
        <f>協力難病指定医!L430</f>
        <v>練馬区早宮２－２２－１５</v>
      </c>
      <c r="F430" s="10" t="str">
        <f>協力難病指定医!M430</f>
        <v>03-3934-7748</v>
      </c>
      <c r="G430" s="15" t="str">
        <f>協力難病指定医!I430</f>
        <v>田村　憲</v>
      </c>
      <c r="H430" s="42" t="str">
        <f>協力難病指定医!N430</f>
        <v>内科、小児科、循環器科</v>
      </c>
      <c r="I430" s="20">
        <f>協力難病指定医!O430</f>
        <v>47269</v>
      </c>
    </row>
    <row r="431" spans="1:9" ht="30" customHeight="1" x14ac:dyDescent="0.15">
      <c r="A431" s="3">
        <v>430</v>
      </c>
      <c r="B431" s="8" t="str">
        <f>協力難病指定医!C431</f>
        <v>練馬区</v>
      </c>
      <c r="C431" s="15" t="str">
        <f>協力難病指定医!J431</f>
        <v>医療法人社団好生会　こまくさ診療所練馬</v>
      </c>
      <c r="D431" s="9" t="str">
        <f>協力難病指定医!K431</f>
        <v>179-0083</v>
      </c>
      <c r="E431" s="9" t="str">
        <f>協力難病指定医!L431</f>
        <v>練馬区平和台４－７－２３　ＥｄｇｅＡ１・２Ｆ</v>
      </c>
      <c r="F431" s="10" t="str">
        <f>協力難病指定医!M431</f>
        <v>03-4530-8435</v>
      </c>
      <c r="G431" s="15" t="str">
        <f>協力難病指定医!I431</f>
        <v>請田　翔子</v>
      </c>
      <c r="H431" s="42" t="str">
        <f>協力難病指定医!N431</f>
        <v>内科</v>
      </c>
      <c r="I431" s="20">
        <f>協力難病指定医!O431</f>
        <v>47299</v>
      </c>
    </row>
    <row r="432" spans="1:9" ht="30" customHeight="1" x14ac:dyDescent="0.15">
      <c r="A432" s="3">
        <v>431</v>
      </c>
      <c r="B432" s="8" t="str">
        <f>協力難病指定医!C432</f>
        <v>練馬区</v>
      </c>
      <c r="C432" s="15" t="str">
        <f>協力難病指定医!J432</f>
        <v>医療法人社団好生会　こまくさ診療所練馬</v>
      </c>
      <c r="D432" s="9" t="str">
        <f>協力難病指定医!K432</f>
        <v>179-0083</v>
      </c>
      <c r="E432" s="9" t="str">
        <f>協力難病指定医!L432</f>
        <v>練馬区平和台４－７－２３　ＥｄｇｅＡ　１Ｆ・２Ｆ</v>
      </c>
      <c r="F432" s="10" t="str">
        <f>協力難病指定医!M432</f>
        <v>03-4530-8435</v>
      </c>
      <c r="G432" s="15" t="str">
        <f>協力難病指定医!I432</f>
        <v>中川　高行</v>
      </c>
      <c r="H432" s="42" t="str">
        <f>協力難病指定医!N432</f>
        <v>内科</v>
      </c>
      <c r="I432" s="20">
        <f>協力難病指定医!O432</f>
        <v>46965</v>
      </c>
    </row>
    <row r="433" spans="1:9" ht="30" customHeight="1" x14ac:dyDescent="0.15">
      <c r="A433" s="3">
        <v>432</v>
      </c>
      <c r="B433" s="8" t="str">
        <f>協力難病指定医!C433</f>
        <v>練馬区</v>
      </c>
      <c r="C433" s="15" t="str">
        <f>協力難病指定医!J433</f>
        <v>医療法人社団浩生会　浩生会スズキ病院</v>
      </c>
      <c r="D433" s="9" t="str">
        <f>協力難病指定医!K433</f>
        <v>176-0006</v>
      </c>
      <c r="E433" s="9" t="str">
        <f>協力難病指定医!L433</f>
        <v>練馬区栄町７－１</v>
      </c>
      <c r="F433" s="10" t="str">
        <f>協力難病指定医!M433</f>
        <v>03-3557-2001</v>
      </c>
      <c r="G433" s="15" t="str">
        <f>協力難病指定医!I433</f>
        <v>鈴木　浩之</v>
      </c>
      <c r="H433" s="42" t="str">
        <f>協力難病指定医!N433</f>
        <v>消化器外科</v>
      </c>
      <c r="I433" s="20">
        <f>協力難病指定医!O433</f>
        <v>47542</v>
      </c>
    </row>
    <row r="434" spans="1:9" ht="30" customHeight="1" x14ac:dyDescent="0.15">
      <c r="A434" s="3">
        <v>433</v>
      </c>
      <c r="B434" s="8" t="str">
        <f>協力難病指定医!C434</f>
        <v>練馬区</v>
      </c>
      <c r="C434" s="15" t="str">
        <f>協力難病指定医!J434</f>
        <v>医療法人社団浩生会　浩生会スズキ病院</v>
      </c>
      <c r="D434" s="9" t="str">
        <f>協力難病指定医!K434</f>
        <v>176-0006</v>
      </c>
      <c r="E434" s="9" t="str">
        <f>協力難病指定医!L434</f>
        <v>練馬区栄町７－１</v>
      </c>
      <c r="F434" s="10" t="str">
        <f>協力難病指定医!M434</f>
        <v>03-3557-2001</v>
      </c>
      <c r="G434" s="15" t="str">
        <f>協力難病指定医!I434</f>
        <v>鈴木　小百合</v>
      </c>
      <c r="H434" s="42" t="str">
        <f>協力難病指定医!N434</f>
        <v>内科</v>
      </c>
      <c r="I434" s="20">
        <f>協力難病指定医!O434</f>
        <v>47542</v>
      </c>
    </row>
    <row r="435" spans="1:9" ht="30" customHeight="1" x14ac:dyDescent="0.15">
      <c r="A435" s="3">
        <v>434</v>
      </c>
      <c r="B435" s="8" t="str">
        <f>協力難病指定医!C435</f>
        <v>練馬区</v>
      </c>
      <c r="C435" s="15" t="str">
        <f>協力難病指定医!J435</f>
        <v>医療法人社団浩生会　浩生会スズキ病院</v>
      </c>
      <c r="D435" s="9" t="str">
        <f>協力難病指定医!K435</f>
        <v>176-0006</v>
      </c>
      <c r="E435" s="9" t="str">
        <f>協力難病指定医!L435</f>
        <v>練馬区栄町７－１</v>
      </c>
      <c r="F435" s="10" t="str">
        <f>協力難病指定医!M435</f>
        <v>03-3557-2001</v>
      </c>
      <c r="G435" s="15" t="str">
        <f>協力難病指定医!I435</f>
        <v>鈴木　牧子</v>
      </c>
      <c r="H435" s="42" t="str">
        <f>協力難病指定医!N435</f>
        <v>内科</v>
      </c>
      <c r="I435" s="20">
        <f>協力難病指定医!O435</f>
        <v>47542</v>
      </c>
    </row>
    <row r="436" spans="1:9" ht="30" customHeight="1" x14ac:dyDescent="0.15">
      <c r="A436" s="3">
        <v>435</v>
      </c>
      <c r="B436" s="8" t="str">
        <f>協力難病指定医!C436</f>
        <v>練馬区</v>
      </c>
      <c r="C436" s="15" t="str">
        <f>協力難病指定医!J436</f>
        <v>医療法人社団秀佑会　東海病院</v>
      </c>
      <c r="D436" s="9" t="str">
        <f>協力難病指定医!K436</f>
        <v>176-0023</v>
      </c>
      <c r="E436" s="9" t="str">
        <f>協力難病指定医!L436</f>
        <v>練馬区中村北２－１０－１１</v>
      </c>
      <c r="F436" s="10" t="str">
        <f>協力難病指定医!M436</f>
        <v>03-3999-1131</v>
      </c>
      <c r="G436" s="15" t="str">
        <f>協力難病指定医!I436</f>
        <v>江本　秀斗</v>
      </c>
      <c r="H436" s="42" t="str">
        <f>協力難病指定医!N436</f>
        <v>外科、内科</v>
      </c>
      <c r="I436" s="20">
        <f>協力難病指定医!O436</f>
        <v>47726</v>
      </c>
    </row>
    <row r="437" spans="1:9" ht="30" customHeight="1" x14ac:dyDescent="0.15">
      <c r="A437" s="3">
        <v>436</v>
      </c>
      <c r="B437" s="8" t="str">
        <f>協力難病指定医!C437</f>
        <v>練馬区</v>
      </c>
      <c r="C437" s="15" t="str">
        <f>協力難病指定医!J437</f>
        <v>医療法人社団松和会　練馬高野台クリニック</v>
      </c>
      <c r="D437" s="9" t="str">
        <f>協力難病指定医!K437</f>
        <v>177-0033</v>
      </c>
      <c r="E437" s="9" t="str">
        <f>協力難病指定医!L437</f>
        <v>練馬区高野台１－８－１５</v>
      </c>
      <c r="F437" s="10" t="str">
        <f>協力難病指定医!M437</f>
        <v>03-5372-6151</v>
      </c>
      <c r="G437" s="15" t="str">
        <f>協力難病指定医!I437</f>
        <v>稲田　俊雄</v>
      </c>
      <c r="H437" s="42" t="str">
        <f>協力難病指定医!N437</f>
        <v>内科、腎臓内科</v>
      </c>
      <c r="I437" s="20">
        <f>協力難病指定医!O437</f>
        <v>45961</v>
      </c>
    </row>
    <row r="438" spans="1:9" ht="30" customHeight="1" x14ac:dyDescent="0.15">
      <c r="A438" s="3">
        <v>437</v>
      </c>
      <c r="B438" s="8" t="str">
        <f>協力難病指定医!C438</f>
        <v>練馬区</v>
      </c>
      <c r="C438" s="15" t="str">
        <f>協力難病指定医!J438</f>
        <v>医療法人社団章黎会　よしだ内科クリニック</v>
      </c>
      <c r="D438" s="9" t="str">
        <f>協力難病指定医!K438</f>
        <v>176-0021</v>
      </c>
      <c r="E438" s="9" t="str">
        <f>協力難病指定医!L438</f>
        <v>練馬区貫井１－１２－５</v>
      </c>
      <c r="F438" s="10" t="str">
        <f>協力難病指定医!M438</f>
        <v>03-3577-3252</v>
      </c>
      <c r="G438" s="15" t="str">
        <f>協力難病指定医!I438</f>
        <v>吉田　章</v>
      </c>
      <c r="H438" s="42" t="str">
        <f>協力難病指定医!N438</f>
        <v>内科</v>
      </c>
      <c r="I438" s="20">
        <f>協力難病指定医!O438</f>
        <v>47664</v>
      </c>
    </row>
    <row r="439" spans="1:9" ht="30" customHeight="1" x14ac:dyDescent="0.15">
      <c r="A439" s="3">
        <v>438</v>
      </c>
      <c r="B439" s="8" t="str">
        <f>協力難病指定医!C439</f>
        <v>練馬区</v>
      </c>
      <c r="C439" s="15" t="str">
        <f>協力難病指定医!J439</f>
        <v>医療法人社団凌山会　たかまつクリニック</v>
      </c>
      <c r="D439" s="9" t="str">
        <f>協力難病指定医!K439</f>
        <v>179-0075</v>
      </c>
      <c r="E439" s="9" t="str">
        <f>協力難病指定医!L439</f>
        <v>練馬区高松１－１４－５　ローズガーデン１Ｆ</v>
      </c>
      <c r="F439" s="10" t="str">
        <f>協力難病指定医!M439</f>
        <v>03-5987-5860</v>
      </c>
      <c r="G439" s="15" t="str">
        <f>協力難病指定医!I439</f>
        <v>石山　茂</v>
      </c>
      <c r="H439" s="42" t="str">
        <f>協力難病指定医!N439</f>
        <v>内科、小児科、リハビリテーション科、循環器科、消化器科</v>
      </c>
      <c r="I439" s="20">
        <f>協力難病指定医!O439</f>
        <v>47542</v>
      </c>
    </row>
    <row r="440" spans="1:9" ht="30" customHeight="1" x14ac:dyDescent="0.15">
      <c r="A440" s="3">
        <v>439</v>
      </c>
      <c r="B440" s="8" t="str">
        <f>協力難病指定医!C440</f>
        <v>練馬区</v>
      </c>
      <c r="C440" s="15" t="str">
        <f>協力難病指定医!J440</f>
        <v>医療法人社団翔洋会　辻内科循環器科歯科クリニック</v>
      </c>
      <c r="D440" s="9" t="str">
        <f>協力難病指定医!K440</f>
        <v>178-0061</v>
      </c>
      <c r="E440" s="9" t="str">
        <f>協力難病指定医!L440</f>
        <v>練馬区大泉学園町８－２４－２５</v>
      </c>
      <c r="F440" s="10" t="str">
        <f>協力難病指定医!M440</f>
        <v>03-3924-2017</v>
      </c>
      <c r="G440" s="15" t="str">
        <f>協力難病指定医!I440</f>
        <v>杉山　尚子</v>
      </c>
      <c r="H440" s="42" t="str">
        <f>協力難病指定医!N440</f>
        <v>内科、消化器内科</v>
      </c>
      <c r="I440" s="20">
        <f>協力難病指定医!O440</f>
        <v>47634</v>
      </c>
    </row>
    <row r="441" spans="1:9" ht="30" customHeight="1" x14ac:dyDescent="0.15">
      <c r="A441" s="3">
        <v>440</v>
      </c>
      <c r="B441" s="8" t="str">
        <f>協力難病指定医!C441</f>
        <v>練馬区</v>
      </c>
      <c r="C441" s="15" t="str">
        <f>協力難病指定医!J441</f>
        <v>医療法人社団莉生会　メディケアクリニック石神井公園</v>
      </c>
      <c r="D441" s="9" t="str">
        <f>協力難病指定医!K441</f>
        <v>177-0041</v>
      </c>
      <c r="E441" s="9" t="str">
        <f>協力難病指定医!L441</f>
        <v>練馬区石神井町２－８－２１　ＭＪＹビル２Ｆ・３Ｆ</v>
      </c>
      <c r="F441" s="10" t="str">
        <f>協力難病指定医!M441</f>
        <v>03-6913-2278</v>
      </c>
      <c r="G441" s="15" t="str">
        <f>協力難病指定医!I441</f>
        <v>廣邊　千花</v>
      </c>
      <c r="H441" s="42" t="str">
        <f>協力難病指定医!N441</f>
        <v>内科</v>
      </c>
      <c r="I441" s="20">
        <f>協力難病指定医!O441</f>
        <v>47057</v>
      </c>
    </row>
    <row r="442" spans="1:9" ht="30" customHeight="1" x14ac:dyDescent="0.15">
      <c r="A442" s="3">
        <v>441</v>
      </c>
      <c r="B442" s="8" t="str">
        <f>協力難病指定医!C442</f>
        <v>練馬区</v>
      </c>
      <c r="C442" s="15" t="str">
        <f>協力難病指定医!J442</f>
        <v>医療法人社団黎明会　練馬東クリニック</v>
      </c>
      <c r="D442" s="9" t="str">
        <f>協力難病指定医!K442</f>
        <v>176-0012</v>
      </c>
      <c r="E442" s="9" t="str">
        <f>協力難病指定医!L442</f>
        <v>練馬区豊玉北５－１４－６　新練馬ビル４Ｆ</v>
      </c>
      <c r="F442" s="10" t="str">
        <f>協力難病指定医!M442</f>
        <v>03-5946-2727</v>
      </c>
      <c r="G442" s="15" t="str">
        <f>協力難病指定医!I442</f>
        <v>荒井　洋志</v>
      </c>
      <c r="H442" s="42" t="str">
        <f>協力難病指定医!N442</f>
        <v>内科、精神科</v>
      </c>
      <c r="I442" s="20">
        <f>協力難病指定医!O442</f>
        <v>47603</v>
      </c>
    </row>
    <row r="443" spans="1:9" ht="30" customHeight="1" x14ac:dyDescent="0.15">
      <c r="A443" s="3">
        <v>442</v>
      </c>
      <c r="B443" s="8" t="str">
        <f>協力難病指定医!C443</f>
        <v>練馬区</v>
      </c>
      <c r="C443" s="15" t="str">
        <f>協力難病指定医!J443</f>
        <v>荻野眼科医院</v>
      </c>
      <c r="D443" s="9" t="str">
        <f>協力難病指定医!K443</f>
        <v>177-0041</v>
      </c>
      <c r="E443" s="9" t="str">
        <f>協力難病指定医!L443</f>
        <v>練馬区石神井町１－２５－１０</v>
      </c>
      <c r="F443" s="10" t="str">
        <f>協力難病指定医!M443</f>
        <v>03-3996-2021</v>
      </c>
      <c r="G443" s="15" t="str">
        <f>協力難病指定医!I443</f>
        <v>荻野　公嗣</v>
      </c>
      <c r="H443" s="42" t="str">
        <f>協力難病指定医!N443</f>
        <v>眼科</v>
      </c>
      <c r="I443" s="20">
        <f>協力難病指定医!O443</f>
        <v>47726</v>
      </c>
    </row>
    <row r="444" spans="1:9" ht="30" customHeight="1" x14ac:dyDescent="0.15">
      <c r="A444" s="3">
        <v>443</v>
      </c>
      <c r="B444" s="8" t="str">
        <f>協力難病指定医!C444</f>
        <v>練馬区</v>
      </c>
      <c r="C444" s="15" t="str">
        <f>協力難病指定医!J444</f>
        <v>笠井内科循環器クリニック</v>
      </c>
      <c r="D444" s="9" t="str">
        <f>協力難病指定医!K444</f>
        <v>176-0021</v>
      </c>
      <c r="E444" s="9" t="str">
        <f>協力難病指定医!L444</f>
        <v>練馬区貫井３－１１－１２－３Ｆ</v>
      </c>
      <c r="F444" s="10" t="str">
        <f>協力難病指定医!M444</f>
        <v>03-3577-8071</v>
      </c>
      <c r="G444" s="15" t="str">
        <f>協力難病指定医!I444</f>
        <v>笠井　建彰</v>
      </c>
      <c r="H444" s="42" t="str">
        <f>協力難病指定医!N444</f>
        <v>循環器内科、内科</v>
      </c>
      <c r="I444" s="20">
        <f>協力難病指定医!O444</f>
        <v>47238</v>
      </c>
    </row>
    <row r="445" spans="1:9" ht="30" customHeight="1" x14ac:dyDescent="0.15">
      <c r="A445" s="3">
        <v>444</v>
      </c>
      <c r="B445" s="8" t="str">
        <f>協力難病指定医!C445</f>
        <v>練馬区</v>
      </c>
      <c r="C445" s="15" t="str">
        <f>協力難病指定医!J445</f>
        <v>金岡胃腸科外科医院</v>
      </c>
      <c r="D445" s="9" t="str">
        <f>協力難病指定医!K445</f>
        <v>179-0081</v>
      </c>
      <c r="E445" s="9" t="str">
        <f>協力難病指定医!L445</f>
        <v>練馬区北町２－１８－１０</v>
      </c>
      <c r="F445" s="10" t="str">
        <f>協力難病指定医!M445</f>
        <v>03-3933-6520</v>
      </c>
      <c r="G445" s="15" t="str">
        <f>協力難病指定医!I445</f>
        <v>金岡　里枝</v>
      </c>
      <c r="H445" s="42" t="str">
        <f>協力難病指定医!N445</f>
        <v>外科、内科、小児科、皮膚科、放射線科、リハビリテーション科</v>
      </c>
      <c r="I445" s="20">
        <f>協力難病指定医!O445</f>
        <v>45869</v>
      </c>
    </row>
    <row r="446" spans="1:9" ht="30" customHeight="1" x14ac:dyDescent="0.15">
      <c r="A446" s="3">
        <v>445</v>
      </c>
      <c r="B446" s="8" t="str">
        <f>協力難病指定医!C446</f>
        <v>練馬区</v>
      </c>
      <c r="C446" s="15" t="str">
        <f>協力難病指定医!J446</f>
        <v>後町外科胃腸科クリニック</v>
      </c>
      <c r="D446" s="9" t="str">
        <f>協力難病指定医!K446</f>
        <v>179-0072</v>
      </c>
      <c r="E446" s="9" t="str">
        <f>協力難病指定医!L446</f>
        <v>練馬区光が丘３－７－１－１０２</v>
      </c>
      <c r="F446" s="10" t="str">
        <f>協力難病指定医!M446</f>
        <v>03-5997-5500</v>
      </c>
      <c r="G446" s="15" t="str">
        <f>協力難病指定医!I446</f>
        <v>後町　浩二</v>
      </c>
      <c r="H446" s="42" t="str">
        <f>協力難病指定医!N446</f>
        <v>消化器内科（胃腸科）、外科、肛門科</v>
      </c>
      <c r="I446" s="20">
        <f>協力難病指定医!O446</f>
        <v>47603</v>
      </c>
    </row>
    <row r="447" spans="1:9" ht="30" customHeight="1" x14ac:dyDescent="0.15">
      <c r="A447" s="3">
        <v>446</v>
      </c>
      <c r="B447" s="8" t="str">
        <f>協力難病指定医!C447</f>
        <v>練馬区</v>
      </c>
      <c r="C447" s="15" t="str">
        <f>協力難病指定医!J447</f>
        <v>阪本クリニック</v>
      </c>
      <c r="D447" s="9" t="str">
        <f>協力難病指定医!K447</f>
        <v>176-0014</v>
      </c>
      <c r="E447" s="9" t="str">
        <f>協力難病指定医!L447</f>
        <v>練馬区豊玉南１－１８－７　徳殿パークマンション１０５</v>
      </c>
      <c r="F447" s="10" t="str">
        <f>協力難病指定医!M447</f>
        <v>03-5946-1237</v>
      </c>
      <c r="G447" s="15" t="str">
        <f>協力難病指定医!I447</f>
        <v>阪本　健太郎</v>
      </c>
      <c r="H447" s="42" t="str">
        <f>協力難病指定医!N447</f>
        <v>内科</v>
      </c>
      <c r="I447" s="20">
        <f>協力難病指定医!O447</f>
        <v>47542</v>
      </c>
    </row>
    <row r="448" spans="1:9" ht="30" customHeight="1" x14ac:dyDescent="0.15">
      <c r="A448" s="3">
        <v>447</v>
      </c>
      <c r="B448" s="8" t="str">
        <f>協力難病指定医!C448</f>
        <v>練馬区</v>
      </c>
      <c r="C448" s="15" t="str">
        <f>協力難病指定医!J448</f>
        <v>清水内科クリニック</v>
      </c>
      <c r="D448" s="9" t="str">
        <f>協力難病指定医!K448</f>
        <v>176-0023</v>
      </c>
      <c r="E448" s="9" t="str">
        <f>協力難病指定医!L448</f>
        <v>練馬区中村北２－１８－８　ちくまビル２Ｆ</v>
      </c>
      <c r="F448" s="10" t="str">
        <f>協力難病指定医!M448</f>
        <v>03-3577-1900</v>
      </c>
      <c r="G448" s="15" t="str">
        <f>協力難病指定医!I448</f>
        <v>清水　光義</v>
      </c>
      <c r="H448" s="42" t="str">
        <f>協力難病指定医!N448</f>
        <v>内科</v>
      </c>
      <c r="I448" s="20">
        <f>協力難病指定医!O448</f>
        <v>47664</v>
      </c>
    </row>
    <row r="449" spans="1:9" ht="30" customHeight="1" x14ac:dyDescent="0.15">
      <c r="A449" s="3">
        <v>448</v>
      </c>
      <c r="B449" s="8" t="str">
        <f>協力難病指定医!C449</f>
        <v>練馬区</v>
      </c>
      <c r="C449" s="15" t="str">
        <f>協力難病指定医!J449</f>
        <v>大泉アカデミアクリニック</v>
      </c>
      <c r="D449" s="9" t="str">
        <f>協力難病指定医!K449</f>
        <v>178-0063</v>
      </c>
      <c r="E449" s="9" t="str">
        <f>協力難病指定医!L449</f>
        <v>練馬区東大泉１－３０－４　３Ｆ</v>
      </c>
      <c r="F449" s="10" t="str">
        <f>協力難病指定医!M449</f>
        <v>03-5933-2522</v>
      </c>
      <c r="G449" s="15" t="str">
        <f>協力難病指定医!I449</f>
        <v>脇田　進一</v>
      </c>
      <c r="H449" s="42" t="str">
        <f>協力難病指定医!N449</f>
        <v>内科、外科、形成外科、整形外科、皮膚科、小児科、泌尿器科</v>
      </c>
      <c r="I449" s="20">
        <f>協力難病指定医!O449</f>
        <v>46142</v>
      </c>
    </row>
    <row r="450" spans="1:9" ht="30" customHeight="1" x14ac:dyDescent="0.15">
      <c r="A450" s="3">
        <v>449</v>
      </c>
      <c r="B450" s="8" t="str">
        <f>協力難病指定医!C450</f>
        <v>練馬区</v>
      </c>
      <c r="C450" s="15" t="str">
        <f>協力難病指定医!J450</f>
        <v>渡辺クリニック</v>
      </c>
      <c r="D450" s="9" t="str">
        <f>協力難病指定医!K450</f>
        <v>177-0041</v>
      </c>
      <c r="E450" s="9" t="str">
        <f>協力難病指定医!L450</f>
        <v>練馬区石神井町８－３６－１０</v>
      </c>
      <c r="F450" s="10" t="str">
        <f>協力難病指定医!M450</f>
        <v>03-3996-9555</v>
      </c>
      <c r="G450" s="15" t="str">
        <f>協力難病指定医!I450</f>
        <v>渡邉　達雄</v>
      </c>
      <c r="H450" s="42" t="str">
        <f>協力難病指定医!N450</f>
        <v>内科</v>
      </c>
      <c r="I450" s="20">
        <f>協力難病指定医!O450</f>
        <v>46660</v>
      </c>
    </row>
    <row r="451" spans="1:9" ht="30" customHeight="1" x14ac:dyDescent="0.15">
      <c r="A451" s="3">
        <v>450</v>
      </c>
      <c r="B451" s="8" t="str">
        <f>協力難病指定医!C451</f>
        <v>練馬区</v>
      </c>
      <c r="C451" s="15" t="str">
        <f>協力難病指定医!J451</f>
        <v>保谷駅前クリニック</v>
      </c>
      <c r="D451" s="9" t="str">
        <f>協力難病指定医!K451</f>
        <v>178-0064</v>
      </c>
      <c r="E451" s="9" t="str">
        <f>協力難病指定医!L451</f>
        <v>練馬区南大泉３－２９－１４　高橋ビル１・２Ｆ</v>
      </c>
      <c r="F451" s="10" t="str">
        <f>協力難病指定医!M451</f>
        <v>03-3978-8241</v>
      </c>
      <c r="G451" s="15" t="str">
        <f>協力難病指定医!I451</f>
        <v>平石　万美</v>
      </c>
      <c r="H451" s="42" t="str">
        <f>協力難病指定医!N451</f>
        <v>内科、呼吸器内科、循環器内科、消化器内科、泌尿器科、皮膚科、小児科、腎臓内科、人工透析内科、内視鏡内科、アレルギー科、整形外科</v>
      </c>
      <c r="I451" s="20">
        <f>協力難病指定医!O451</f>
        <v>47603</v>
      </c>
    </row>
    <row r="452" spans="1:9" ht="30" customHeight="1" x14ac:dyDescent="0.15">
      <c r="A452" s="3">
        <v>451</v>
      </c>
      <c r="B452" s="8" t="str">
        <f>協力難病指定医!C452</f>
        <v>足立区</v>
      </c>
      <c r="C452" s="15" t="str">
        <f>協力難病指定医!J452</f>
        <v>あさかげ眼科</v>
      </c>
      <c r="D452" s="9" t="str">
        <f>協力難病指定医!K452</f>
        <v>120-0003</v>
      </c>
      <c r="E452" s="9" t="str">
        <f>協力難病指定医!L452</f>
        <v>足立区東和４－４－８</v>
      </c>
      <c r="F452" s="10" t="str">
        <f>協力難病指定医!M452</f>
        <v>03-3605-5459</v>
      </c>
      <c r="G452" s="15" t="str">
        <f>協力難病指定医!I452</f>
        <v>朝?　博司</v>
      </c>
      <c r="H452" s="42" t="str">
        <f>協力難病指定医!N452</f>
        <v>眼科</v>
      </c>
      <c r="I452" s="20">
        <f>協力難病指定医!O452</f>
        <v>46234</v>
      </c>
    </row>
    <row r="453" spans="1:9" ht="30" customHeight="1" x14ac:dyDescent="0.15">
      <c r="A453" s="3">
        <v>452</v>
      </c>
      <c r="B453" s="8" t="str">
        <f>協力難病指定医!C453</f>
        <v>足立区</v>
      </c>
      <c r="C453" s="15" t="str">
        <f>協力難病指定医!J453</f>
        <v>医療法人財団　梅田病院</v>
      </c>
      <c r="D453" s="9" t="str">
        <f>協力難病指定医!K453</f>
        <v>123-0851</v>
      </c>
      <c r="E453" s="9" t="str">
        <f>協力難病指定医!L453</f>
        <v>足立区梅田７－１－２</v>
      </c>
      <c r="F453" s="10" t="str">
        <f>協力難病指定医!M453</f>
        <v>03-3840-4511</v>
      </c>
      <c r="G453" s="15" t="str">
        <f>協力難病指定医!I453</f>
        <v>坂本　真吾</v>
      </c>
      <c r="H453" s="42" t="str">
        <f>協力難病指定医!N453</f>
        <v>内科</v>
      </c>
      <c r="I453" s="20">
        <f>協力難病指定医!O453</f>
        <v>47452</v>
      </c>
    </row>
    <row r="454" spans="1:9" ht="30" customHeight="1" x14ac:dyDescent="0.15">
      <c r="A454" s="3">
        <v>453</v>
      </c>
      <c r="B454" s="8" t="str">
        <f>協力難病指定医!C454</f>
        <v>足立区</v>
      </c>
      <c r="C454" s="15" t="str">
        <f>協力難病指定医!J454</f>
        <v>医療法人財団　梅田病院</v>
      </c>
      <c r="D454" s="9" t="str">
        <f>協力難病指定医!K454</f>
        <v>123-0851</v>
      </c>
      <c r="E454" s="9" t="str">
        <f>協力難病指定医!L454</f>
        <v>足立区梅田７－１－２</v>
      </c>
      <c r="F454" s="10" t="str">
        <f>協力難病指定医!M454</f>
        <v>03-3840-4511</v>
      </c>
      <c r="G454" s="15" t="str">
        <f>協力難病指定医!I454</f>
        <v>太田　扶美代</v>
      </c>
      <c r="H454" s="42" t="str">
        <f>協力難病指定医!N454</f>
        <v>糖尿病内科</v>
      </c>
      <c r="I454" s="20">
        <f>協力難病指定医!O454</f>
        <v>47452</v>
      </c>
    </row>
    <row r="455" spans="1:9" ht="30" customHeight="1" x14ac:dyDescent="0.15">
      <c r="A455" s="3">
        <v>454</v>
      </c>
      <c r="B455" s="8" t="str">
        <f>協力難病指定医!C455</f>
        <v>足立区</v>
      </c>
      <c r="C455" s="15" t="str">
        <f>協力難病指定医!J455</f>
        <v>医療法人財団　梅田病院</v>
      </c>
      <c r="D455" s="9" t="str">
        <f>協力難病指定医!K455</f>
        <v>123-0851</v>
      </c>
      <c r="E455" s="9" t="str">
        <f>協力難病指定医!L455</f>
        <v>足立区梅田７－１－２</v>
      </c>
      <c r="F455" s="10" t="str">
        <f>協力難病指定医!M455</f>
        <v>03-3840-4511</v>
      </c>
      <c r="G455" s="15" t="str">
        <f>協力難病指定医!I455</f>
        <v>日毛　和男</v>
      </c>
      <c r="H455" s="42" t="str">
        <f>協力難病指定医!N455</f>
        <v>内科</v>
      </c>
      <c r="I455" s="20">
        <f>協力難病指定医!O455</f>
        <v>47452</v>
      </c>
    </row>
    <row r="456" spans="1:9" ht="30" customHeight="1" x14ac:dyDescent="0.15">
      <c r="A456" s="3">
        <v>455</v>
      </c>
      <c r="B456" s="8" t="str">
        <f>協力難病指定医!C456</f>
        <v>足立区</v>
      </c>
      <c r="C456" s="15" t="str">
        <f>協力難病指定医!J456</f>
        <v>医療法人財団健和会　柳原病院</v>
      </c>
      <c r="D456" s="9" t="str">
        <f>協力難病指定医!K456</f>
        <v>120-0023</v>
      </c>
      <c r="E456" s="9" t="str">
        <f>協力難病指定医!L456</f>
        <v>足立区千住曙町３５－１</v>
      </c>
      <c r="F456" s="10" t="str">
        <f>協力難病指定医!M456</f>
        <v>03-3882-1928</v>
      </c>
      <c r="G456" s="15" t="str">
        <f>協力難病指定医!I456</f>
        <v>川人　明</v>
      </c>
      <c r="H456" s="42" t="str">
        <f>協力難病指定医!N456</f>
        <v>内科</v>
      </c>
      <c r="I456" s="20">
        <f>協力難病指定医!O456</f>
        <v>45930</v>
      </c>
    </row>
    <row r="457" spans="1:9" ht="30" customHeight="1" x14ac:dyDescent="0.15">
      <c r="A457" s="3">
        <v>456</v>
      </c>
      <c r="B457" s="8" t="str">
        <f>協力難病指定医!C457</f>
        <v>足立区</v>
      </c>
      <c r="C457" s="15" t="str">
        <f>協力難病指定医!J457</f>
        <v>医療法人財団南葛勤医協　かもん宿診療所</v>
      </c>
      <c r="D457" s="9" t="str">
        <f>協力難病指定医!K457</f>
        <v>120-0036</v>
      </c>
      <c r="E457" s="9" t="str">
        <f>協力難病指定医!L457</f>
        <v>足立区千住仲町１２－１６</v>
      </c>
      <c r="F457" s="10" t="str">
        <f>協力難病指定医!M457</f>
        <v>03-3881-2793</v>
      </c>
      <c r="G457" s="15" t="str">
        <f>協力難病指定医!I457</f>
        <v>津島　陽</v>
      </c>
      <c r="H457" s="42" t="str">
        <f>協力難病指定医!N457</f>
        <v>内科</v>
      </c>
      <c r="I457" s="20">
        <f>協力難病指定医!O457</f>
        <v>46265</v>
      </c>
    </row>
    <row r="458" spans="1:9" ht="30" customHeight="1" x14ac:dyDescent="0.15">
      <c r="A458" s="3">
        <v>457</v>
      </c>
      <c r="B458" s="8" t="str">
        <f>協力難病指定医!C458</f>
        <v>足立区</v>
      </c>
      <c r="C458" s="15" t="str">
        <f>協力難病指定医!J458</f>
        <v>医療法人社団　綾瀬病院</v>
      </c>
      <c r="D458" s="9" t="str">
        <f>協力難病指定医!K458</f>
        <v>120-0005</v>
      </c>
      <c r="E458" s="9" t="str">
        <f>協力難病指定医!L458</f>
        <v>足立区綾瀬６－３－１</v>
      </c>
      <c r="F458" s="10" t="str">
        <f>協力難病指定医!M458</f>
        <v>03-3605-3319</v>
      </c>
      <c r="G458" s="15" t="str">
        <f>協力難病指定医!I458</f>
        <v>品川　亮</v>
      </c>
      <c r="H458" s="42" t="str">
        <f>協力難病指定医!N458</f>
        <v>内科</v>
      </c>
      <c r="I458" s="20">
        <f>協力難病指定医!O458</f>
        <v>47695</v>
      </c>
    </row>
    <row r="459" spans="1:9" ht="30" customHeight="1" x14ac:dyDescent="0.15">
      <c r="A459" s="3">
        <v>458</v>
      </c>
      <c r="B459" s="8" t="str">
        <f>協力難病指定医!C459</f>
        <v>足立区</v>
      </c>
      <c r="C459" s="15" t="str">
        <f>協力難病指定医!J459</f>
        <v>医療法人社団たいける会　渡辺整形外科</v>
      </c>
      <c r="D459" s="9" t="str">
        <f>協力難病指定医!K459</f>
        <v>120-0013</v>
      </c>
      <c r="E459" s="9" t="str">
        <f>協力難病指定医!L459</f>
        <v>足立区弘道１－３－２７</v>
      </c>
      <c r="F459" s="10" t="str">
        <f>協力難病指定医!M459</f>
        <v>03-3840-1551</v>
      </c>
      <c r="G459" s="15" t="str">
        <f>協力難病指定医!I459</f>
        <v>渡邊　煕</v>
      </c>
      <c r="H459" s="42" t="str">
        <f>協力難病指定医!N459</f>
        <v>整形外科、外科、脳神経外科、リハビリテーション科</v>
      </c>
      <c r="I459" s="20">
        <f>協力難病指定医!O459</f>
        <v>45900</v>
      </c>
    </row>
    <row r="460" spans="1:9" ht="30" customHeight="1" x14ac:dyDescent="0.15">
      <c r="A460" s="3">
        <v>459</v>
      </c>
      <c r="B460" s="8" t="str">
        <f>協力難病指定医!C460</f>
        <v>足立区</v>
      </c>
      <c r="C460" s="15" t="str">
        <f>協力難病指定医!J460</f>
        <v>医療法人社団ゆうきり会　とよやま整形外科クリニック</v>
      </c>
      <c r="D460" s="9" t="str">
        <f>協力難病指定医!K460</f>
        <v>123-0872</v>
      </c>
      <c r="E460" s="9" t="str">
        <f>協力難病指定医!L460</f>
        <v>足立区江北４－３２－１１　モンリッシュ１・２Ｆ</v>
      </c>
      <c r="F460" s="10" t="str">
        <f>協力難病指定医!M460</f>
        <v>03-5838-1055</v>
      </c>
      <c r="G460" s="15" t="str">
        <f>協力難病指定医!I460</f>
        <v>豊山　起光</v>
      </c>
      <c r="H460" s="42" t="str">
        <f>協力難病指定医!N460</f>
        <v>整形外科、リウマチ科、リハビリテーション科</v>
      </c>
      <c r="I460" s="20">
        <f>協力難病指定医!O460</f>
        <v>47756</v>
      </c>
    </row>
    <row r="461" spans="1:9" ht="30" customHeight="1" x14ac:dyDescent="0.15">
      <c r="A461" s="3">
        <v>460</v>
      </c>
      <c r="B461" s="8" t="str">
        <f>協力難病指定医!C461</f>
        <v>足立区</v>
      </c>
      <c r="C461" s="15" t="str">
        <f>協力難病指定医!J461</f>
        <v>医療法人社団苑田会　苑田第一病院</v>
      </c>
      <c r="D461" s="9" t="str">
        <f>協力難病指定医!K461</f>
        <v>121-0813</v>
      </c>
      <c r="E461" s="9" t="str">
        <f>協力難病指定医!L461</f>
        <v>足立区竹ノ塚４－１－１２</v>
      </c>
      <c r="F461" s="10" t="str">
        <f>協力難病指定医!M461</f>
        <v>03-3850-5721</v>
      </c>
      <c r="G461" s="15" t="str">
        <f>協力難病指定医!I461</f>
        <v>伊藤　武善</v>
      </c>
      <c r="H461" s="42" t="str">
        <f>協力難病指定医!N461</f>
        <v>内科</v>
      </c>
      <c r="I461" s="20">
        <f>協力難病指定医!O461</f>
        <v>47452</v>
      </c>
    </row>
    <row r="462" spans="1:9" ht="30" customHeight="1" x14ac:dyDescent="0.15">
      <c r="A462" s="3">
        <v>461</v>
      </c>
      <c r="B462" s="8" t="str">
        <f>協力難病指定医!C462</f>
        <v>足立区</v>
      </c>
      <c r="C462" s="15" t="str">
        <f>協力難病指定医!J462</f>
        <v>医療法人社団久光会　久光クリニック</v>
      </c>
      <c r="D462" s="9" t="str">
        <f>協力難病指定医!K462</f>
        <v>121-0073</v>
      </c>
      <c r="E462" s="9" t="str">
        <f>協力難病指定医!L462</f>
        <v>足立区六町２－６－２４</v>
      </c>
      <c r="F462" s="10" t="str">
        <f>協力難病指定医!M462</f>
        <v>03-5831-0502</v>
      </c>
      <c r="G462" s="15" t="str">
        <f>協力難病指定医!I462</f>
        <v>石田　隆雄</v>
      </c>
      <c r="H462" s="42" t="str">
        <f>協力難病指定医!N462</f>
        <v>内科、消化器科、循環器科、呼吸器科</v>
      </c>
      <c r="I462" s="20">
        <f>協力難病指定医!O462</f>
        <v>46477</v>
      </c>
    </row>
    <row r="463" spans="1:9" ht="30" customHeight="1" x14ac:dyDescent="0.15">
      <c r="A463" s="3">
        <v>462</v>
      </c>
      <c r="B463" s="8" t="str">
        <f>協力難病指定医!C463</f>
        <v>足立区</v>
      </c>
      <c r="C463" s="15" t="str">
        <f>協力難病指定医!J463</f>
        <v>医療法人社団鶏頭会　安藤クリニック</v>
      </c>
      <c r="D463" s="9" t="str">
        <f>協力難病指定医!K463</f>
        <v>121-0812</v>
      </c>
      <c r="E463" s="9" t="str">
        <f>協力難病指定医!L463</f>
        <v>足立区西保木間２－５－１２－１Ｆ</v>
      </c>
      <c r="F463" s="10" t="str">
        <f>協力難病指定医!M463</f>
        <v>03-5686-7501</v>
      </c>
      <c r="G463" s="15" t="str">
        <f>協力難病指定医!I463</f>
        <v>安藤　邦澤</v>
      </c>
      <c r="H463" s="42" t="str">
        <f>協力難病指定医!N463</f>
        <v>小児科、内科</v>
      </c>
      <c r="I463" s="20">
        <f>協力難病指定医!O463</f>
        <v>47542</v>
      </c>
    </row>
    <row r="464" spans="1:9" ht="30" customHeight="1" x14ac:dyDescent="0.15">
      <c r="A464" s="3">
        <v>463</v>
      </c>
      <c r="B464" s="8" t="str">
        <f>協力難病指定医!C464</f>
        <v>足立区</v>
      </c>
      <c r="C464" s="15" t="str">
        <f>協力難病指定医!J464</f>
        <v>医療法人社団宏英会　吉田医院</v>
      </c>
      <c r="D464" s="9" t="str">
        <f>協力難病指定医!K464</f>
        <v>120-0022</v>
      </c>
      <c r="E464" s="9" t="str">
        <f>協力難病指定医!L464</f>
        <v>足立区柳原１－３１－１４</v>
      </c>
      <c r="F464" s="10" t="str">
        <f>協力難病指定医!M464</f>
        <v>03-3882-7878</v>
      </c>
      <c r="G464" s="15" t="str">
        <f>協力難病指定医!I464</f>
        <v>吉田　宏重</v>
      </c>
      <c r="H464" s="42" t="str">
        <f>協力難病指定医!N464</f>
        <v>外科、内科</v>
      </c>
      <c r="I464" s="20">
        <f>協力難病指定医!O464</f>
        <v>47603</v>
      </c>
    </row>
    <row r="465" spans="1:9" ht="30" customHeight="1" x14ac:dyDescent="0.15">
      <c r="A465" s="3">
        <v>464</v>
      </c>
      <c r="B465" s="8" t="str">
        <f>協力難病指定医!C465</f>
        <v>足立区</v>
      </c>
      <c r="C465" s="15" t="str">
        <f>協力難病指定医!J465</f>
        <v>医療法人社団寿英会　内田病院</v>
      </c>
      <c r="D465" s="9" t="str">
        <f>協力難病指定医!K465</f>
        <v>120-0034</v>
      </c>
      <c r="E465" s="9" t="str">
        <f>協力難病指定医!L465</f>
        <v>足立区千住２－３９</v>
      </c>
      <c r="F465" s="10" t="str">
        <f>協力難病指定医!M465</f>
        <v>03-3888-7321</v>
      </c>
      <c r="G465" s="15" t="str">
        <f>協力難病指定医!I465</f>
        <v>杉本　賢治</v>
      </c>
      <c r="H465" s="42" t="str">
        <f>協力難病指定医!N465</f>
        <v>内科</v>
      </c>
      <c r="I465" s="20">
        <f>協力難病指定医!O465</f>
        <v>46326</v>
      </c>
    </row>
    <row r="466" spans="1:9" ht="30" customHeight="1" x14ac:dyDescent="0.15">
      <c r="A466" s="3">
        <v>465</v>
      </c>
      <c r="B466" s="8" t="str">
        <f>協力難病指定医!C466</f>
        <v>足立区</v>
      </c>
      <c r="C466" s="15" t="str">
        <f>協力難病指定医!J466</f>
        <v>医療法人社団寿英会　内田病院</v>
      </c>
      <c r="D466" s="9" t="str">
        <f>協力難病指定医!K466</f>
        <v>120-0034</v>
      </c>
      <c r="E466" s="9" t="str">
        <f>協力難病指定医!L466</f>
        <v>足立区千住２－３９</v>
      </c>
      <c r="F466" s="10" t="str">
        <f>協力難病指定医!M466</f>
        <v>03-3888-7321</v>
      </c>
      <c r="G466" s="15" t="str">
        <f>協力難病指定医!I466</f>
        <v>内田　英一</v>
      </c>
      <c r="H466" s="42" t="str">
        <f>協力難病指定医!N466</f>
        <v>内科</v>
      </c>
      <c r="I466" s="20">
        <f>協力難病指定医!O466</f>
        <v>46326</v>
      </c>
    </row>
    <row r="467" spans="1:9" ht="30" customHeight="1" x14ac:dyDescent="0.15">
      <c r="A467" s="3">
        <v>466</v>
      </c>
      <c r="B467" s="8" t="str">
        <f>協力難病指定医!C467</f>
        <v>足立区</v>
      </c>
      <c r="C467" s="15" t="str">
        <f>協力難病指定医!J467</f>
        <v>医療法人社団爽緑会　ふたば在宅クリニック　北千住院</v>
      </c>
      <c r="D467" s="9" t="str">
        <f>協力難病指定医!K467</f>
        <v>120-0034</v>
      </c>
      <c r="E467" s="9" t="str">
        <f>協力難病指定医!L467</f>
        <v>足立区千住２－４　オカバツインタワービルイースト８F</v>
      </c>
      <c r="F467" s="10" t="str">
        <f>協力難病指定医!M467</f>
        <v>03-6806-2590</v>
      </c>
      <c r="G467" s="15" t="str">
        <f>協力難病指定医!I467</f>
        <v>石井　成伸</v>
      </c>
      <c r="H467" s="42" t="str">
        <f>協力難病指定医!N467</f>
        <v>内科、外科、呼吸器内科、循環器内科、脳神経内科、消化器内科、整形外科、腫瘍内科、緩和ケア科、皮膚科、精神科</v>
      </c>
      <c r="I467" s="20">
        <f>協力難病指定医!O467</f>
        <v>46173</v>
      </c>
    </row>
    <row r="468" spans="1:9" ht="30" customHeight="1" x14ac:dyDescent="0.15">
      <c r="A468" s="3">
        <v>467</v>
      </c>
      <c r="B468" s="8" t="str">
        <f>協力難病指定医!C468</f>
        <v>足立区</v>
      </c>
      <c r="C468" s="15" t="str">
        <f>協力難病指定医!J468</f>
        <v>医療法人社団爽緑会　ふたば在宅クリニック北千住院</v>
      </c>
      <c r="D468" s="9" t="str">
        <f>協力難病指定医!K468</f>
        <v>120-0034</v>
      </c>
      <c r="E468" s="9" t="str">
        <f>協力難病指定医!L468</f>
        <v>足立区千住２－４　オカバツインタワービルイースト８Ｆ</v>
      </c>
      <c r="F468" s="10" t="str">
        <f>協力難病指定医!M468</f>
        <v>03-6806-2590</v>
      </c>
      <c r="G468" s="15" t="str">
        <f>協力難病指定医!I468</f>
        <v>岩田　友宏</v>
      </c>
      <c r="H468" s="42" t="str">
        <f>協力難病指定医!N468</f>
        <v>内科</v>
      </c>
      <c r="I468" s="20">
        <f>協力難病指定医!O468</f>
        <v>46904</v>
      </c>
    </row>
    <row r="469" spans="1:9" ht="30" customHeight="1" x14ac:dyDescent="0.15">
      <c r="A469" s="3">
        <v>468</v>
      </c>
      <c r="B469" s="8" t="str">
        <f>協力難病指定医!C469</f>
        <v>足立区</v>
      </c>
      <c r="C469" s="15" t="str">
        <f>協力難病指定医!J469</f>
        <v>医療法人社団東京白報会　あだち在宅診療所</v>
      </c>
      <c r="D469" s="9" t="str">
        <f>協力難病指定医!K469</f>
        <v>120-0005</v>
      </c>
      <c r="E469" s="9" t="str">
        <f>協力難病指定医!L469</f>
        <v>足立区綾瀬４－７－１０　柏芳ビル弐号館４Ｆ</v>
      </c>
      <c r="F469" s="10" t="str">
        <f>協力難病指定医!M469</f>
        <v>03-6802-5650</v>
      </c>
      <c r="G469" s="15" t="str">
        <f>協力難病指定医!I469</f>
        <v>久保　幸子</v>
      </c>
      <c r="H469" s="42" t="str">
        <f>協力難病指定医!N469</f>
        <v>内科</v>
      </c>
      <c r="I469" s="20">
        <f>協力難病指定医!O469</f>
        <v>46630</v>
      </c>
    </row>
    <row r="470" spans="1:9" ht="30" customHeight="1" x14ac:dyDescent="0.15">
      <c r="A470" s="3">
        <v>469</v>
      </c>
      <c r="B470" s="8" t="str">
        <f>協力難病指定医!C470</f>
        <v>足立区</v>
      </c>
      <c r="C470" s="15" t="str">
        <f>協力難病指定医!J470</f>
        <v>医療法人社団博信会　布川医院</v>
      </c>
      <c r="D470" s="9" t="str">
        <f>協力難病指定医!K470</f>
        <v>120-0035</v>
      </c>
      <c r="E470" s="9" t="str">
        <f>協力難病指定医!L470</f>
        <v>足立区千住中居町１１－８－１Ｆ</v>
      </c>
      <c r="F470" s="10" t="str">
        <f>協力難病指定医!M470</f>
        <v>03-3879-7645</v>
      </c>
      <c r="G470" s="15" t="str">
        <f>協力難病指定医!I470</f>
        <v>冨田　剛志</v>
      </c>
      <c r="H470" s="42" t="str">
        <f>協力難病指定医!N470</f>
        <v>内科、循環器内科、訪問診療</v>
      </c>
      <c r="I470" s="20">
        <f>協力難病指定医!O470</f>
        <v>47299</v>
      </c>
    </row>
    <row r="471" spans="1:9" ht="30" customHeight="1" x14ac:dyDescent="0.15">
      <c r="A471" s="3">
        <v>470</v>
      </c>
      <c r="B471" s="8" t="str">
        <f>協力難病指定医!C471</f>
        <v>足立区</v>
      </c>
      <c r="C471" s="15" t="str">
        <f>協力難病指定医!J471</f>
        <v>医療法人社団福寿会　慈英会病院</v>
      </c>
      <c r="D471" s="9" t="str">
        <f>協力難病指定医!K471</f>
        <v>123-0843</v>
      </c>
      <c r="E471" s="9" t="str">
        <f>協力難病指定医!L471</f>
        <v>足立区西新井栄町２－８－６</v>
      </c>
      <c r="F471" s="10" t="str">
        <f>協力難病指定医!M471</f>
        <v>03-3889-1111</v>
      </c>
      <c r="G471" s="15" t="str">
        <f>協力難病指定医!I471</f>
        <v>古田　夏恵</v>
      </c>
      <c r="H471" s="42" t="str">
        <f>協力難病指定医!N471</f>
        <v>内科、在宅訪問診療</v>
      </c>
      <c r="I471" s="20">
        <f>協力難病指定医!O471</f>
        <v>46783</v>
      </c>
    </row>
    <row r="472" spans="1:9" ht="30" customHeight="1" x14ac:dyDescent="0.15">
      <c r="A472" s="3">
        <v>471</v>
      </c>
      <c r="B472" s="8" t="str">
        <f>協力難病指定医!C472</f>
        <v>足立区</v>
      </c>
      <c r="C472" s="15" t="str">
        <f>協力難病指定医!J472</f>
        <v>医療法人社団福寿会　梅田診療所</v>
      </c>
      <c r="D472" s="9" t="str">
        <f>協力難病指定医!K472</f>
        <v>123-0851</v>
      </c>
      <c r="E472" s="9" t="str">
        <f>協力難病指定医!L472</f>
        <v>足立区梅田８－１２－１０</v>
      </c>
      <c r="F472" s="10" t="str">
        <f>協力難病指定医!M472</f>
        <v>03-5681-5020</v>
      </c>
      <c r="G472" s="15" t="str">
        <f>協力難病指定医!I472</f>
        <v>矢ヶ崎　喜三郎</v>
      </c>
      <c r="H472" s="42" t="str">
        <f>協力難病指定医!N472</f>
        <v>内科</v>
      </c>
      <c r="I472" s="20">
        <f>協力難病指定医!O472</f>
        <v>45991</v>
      </c>
    </row>
    <row r="473" spans="1:9" ht="30" customHeight="1" x14ac:dyDescent="0.15">
      <c r="A473" s="3">
        <v>472</v>
      </c>
      <c r="B473" s="8" t="str">
        <f>協力難病指定医!C473</f>
        <v>足立区</v>
      </c>
      <c r="C473" s="15" t="str">
        <f>協力難病指定医!J473</f>
        <v>医療法人社団福寿会　福寿会病院</v>
      </c>
      <c r="D473" s="9" t="str">
        <f>協力難病指定医!K473</f>
        <v>123-0851</v>
      </c>
      <c r="E473" s="9" t="str">
        <f>協力難病指定医!L473</f>
        <v>足立区梅田７－１８－１２</v>
      </c>
      <c r="F473" s="10" t="str">
        <f>協力難病指定医!M473</f>
        <v>03-5681-9055</v>
      </c>
      <c r="G473" s="15" t="str">
        <f>協力難病指定医!I473</f>
        <v>熊川　寿郎</v>
      </c>
      <c r="H473" s="42" t="str">
        <f>協力難病指定医!N473</f>
        <v>内科</v>
      </c>
      <c r="I473" s="20">
        <f>協力難病指定医!O473</f>
        <v>47057</v>
      </c>
    </row>
    <row r="474" spans="1:9" ht="30" customHeight="1" x14ac:dyDescent="0.15">
      <c r="A474" s="3">
        <v>473</v>
      </c>
      <c r="B474" s="8" t="str">
        <f>協力難病指定医!C474</f>
        <v>足立区</v>
      </c>
      <c r="C474" s="15" t="str">
        <f>協力難病指定医!J474</f>
        <v>医療法人社団名聞会　足立東クリニック</v>
      </c>
      <c r="D474" s="9" t="str">
        <f>協力難病指定医!K474</f>
        <v>120-0006</v>
      </c>
      <c r="E474" s="9" t="str">
        <f>協力難病指定医!L474</f>
        <v>足立区谷中１－１７－７　あやせコミュニティパーク</v>
      </c>
      <c r="F474" s="10" t="str">
        <f>協力難病指定医!M474</f>
        <v>03-6802-6603</v>
      </c>
      <c r="G474" s="15" t="str">
        <f>協力難病指定医!I474</f>
        <v>宮本　哲也</v>
      </c>
      <c r="H474" s="42" t="str">
        <f>協力難病指定医!N474</f>
        <v>総合診療科</v>
      </c>
      <c r="I474" s="20">
        <f>協力難病指定医!O474</f>
        <v>46446</v>
      </c>
    </row>
    <row r="475" spans="1:9" ht="30" customHeight="1" x14ac:dyDescent="0.15">
      <c r="A475" s="3">
        <v>474</v>
      </c>
      <c r="B475" s="8" t="str">
        <f>協力難病指定医!C475</f>
        <v>足立区</v>
      </c>
      <c r="C475" s="15" t="str">
        <f>協力難病指定医!J475</f>
        <v>医療法人社団明桜会　ハラダクリニック</v>
      </c>
      <c r="D475" s="9" t="str">
        <f>協力難病指定医!K475</f>
        <v>121-0824</v>
      </c>
      <c r="E475" s="9" t="str">
        <f>協力難病指定医!L475</f>
        <v>足立区西伊興４－９－１１</v>
      </c>
      <c r="F475" s="10" t="str">
        <f>協力難病指定医!M475</f>
        <v>03-5837-1515</v>
      </c>
      <c r="G475" s="15" t="str">
        <f>協力難病指定医!I475</f>
        <v>原田　芳明</v>
      </c>
      <c r="H475" s="42" t="str">
        <f>協力難病指定医!N475</f>
        <v>内科、消化器科、循環器科、小児科、心療内科、泌尿器科、リハビリテーション科</v>
      </c>
      <c r="I475" s="20">
        <f>協力難病指定医!O475</f>
        <v>47542</v>
      </c>
    </row>
    <row r="476" spans="1:9" ht="30" customHeight="1" x14ac:dyDescent="0.15">
      <c r="A476" s="3">
        <v>475</v>
      </c>
      <c r="B476" s="8" t="str">
        <f>協力難病指定医!C476</f>
        <v>足立区</v>
      </c>
      <c r="C476" s="15" t="str">
        <f>協力難病指定医!J476</f>
        <v>医療法人社団隆樹会　いつきクリニック</v>
      </c>
      <c r="D476" s="9" t="str">
        <f>協力難病指定医!K476</f>
        <v>123-0841</v>
      </c>
      <c r="E476" s="9" t="str">
        <f>協力難病指定医!L476</f>
        <v>足立区西新井７－８－１１</v>
      </c>
      <c r="F476" s="10" t="str">
        <f>協力難病指定医!M476</f>
        <v>03-6807-1022</v>
      </c>
      <c r="G476" s="15" t="str">
        <f>協力難病指定医!I476</f>
        <v>渡辺　勇</v>
      </c>
      <c r="H476" s="42" t="str">
        <f>協力難病指定医!N476</f>
        <v>訪問診療</v>
      </c>
      <c r="I476" s="20">
        <f>協力難病指定医!O476</f>
        <v>46081</v>
      </c>
    </row>
    <row r="477" spans="1:9" ht="30" customHeight="1" x14ac:dyDescent="0.15">
      <c r="A477" s="3">
        <v>476</v>
      </c>
      <c r="B477" s="8" t="str">
        <f>協力難病指定医!C477</f>
        <v>足立区</v>
      </c>
      <c r="C477" s="15" t="str">
        <f>協力難病指定医!J477</f>
        <v>一般財団法人博慈会　長寿リハビリセンター病院</v>
      </c>
      <c r="D477" s="9" t="str">
        <f>協力難病指定医!K477</f>
        <v>123-0864</v>
      </c>
      <c r="E477" s="9" t="str">
        <f>協力難病指定医!L477</f>
        <v>足立区鹿浜５－１３－７</v>
      </c>
      <c r="F477" s="10" t="str">
        <f>協力難病指定医!M477</f>
        <v>03-3899-7011</v>
      </c>
      <c r="G477" s="15" t="str">
        <f>協力難病指定医!I477</f>
        <v>小倉　篤</v>
      </c>
      <c r="H477" s="42" t="str">
        <f>協力難病指定医!N477</f>
        <v>内科</v>
      </c>
      <c r="I477" s="20">
        <f>協力難病指定医!O477</f>
        <v>46568</v>
      </c>
    </row>
    <row r="478" spans="1:9" ht="30" customHeight="1" x14ac:dyDescent="0.15">
      <c r="A478" s="3">
        <v>477</v>
      </c>
      <c r="B478" s="8" t="str">
        <f>協力難病指定医!C478</f>
        <v>足立区</v>
      </c>
      <c r="C478" s="15" t="str">
        <f>協力難病指定医!J478</f>
        <v>松下胃腸科外科</v>
      </c>
      <c r="D478" s="9" t="str">
        <f>協力難病指定医!K478</f>
        <v>123-0843</v>
      </c>
      <c r="E478" s="9" t="str">
        <f>協力難病指定医!L478</f>
        <v>足立区西新井栄町３－１６－１７</v>
      </c>
      <c r="F478" s="10" t="str">
        <f>協力難病指定医!M478</f>
        <v>03-3886-6616</v>
      </c>
      <c r="G478" s="15" t="str">
        <f>協力難病指定医!I478</f>
        <v>久賀　佳代</v>
      </c>
      <c r="H478" s="42" t="str">
        <f>協力難病指定医!N478</f>
        <v>胃腸科、外科</v>
      </c>
      <c r="I478" s="20">
        <f>協力難病指定医!O478</f>
        <v>47452</v>
      </c>
    </row>
    <row r="479" spans="1:9" ht="30" customHeight="1" x14ac:dyDescent="0.15">
      <c r="A479" s="3">
        <v>478</v>
      </c>
      <c r="B479" s="8" t="str">
        <f>協力難病指定医!C479</f>
        <v>足立区</v>
      </c>
      <c r="C479" s="15" t="str">
        <f>協力難病指定医!J479</f>
        <v>中内クリニック</v>
      </c>
      <c r="D479" s="9" t="str">
        <f>協力難病指定医!K479</f>
        <v>121-0813</v>
      </c>
      <c r="E479" s="9" t="str">
        <f>協力難病指定医!L479</f>
        <v>足立区竹の塚６－１５－１４　ニュー竹の塚ビル２Ｆ</v>
      </c>
      <c r="F479" s="10" t="str">
        <f>協力難病指定医!M479</f>
        <v>03-5809-6696</v>
      </c>
      <c r="G479" s="15" t="str">
        <f>協力難病指定医!I479</f>
        <v>中内　丈滋</v>
      </c>
      <c r="H479" s="42" t="str">
        <f>協力難病指定医!N479</f>
        <v>内科、皮膚科、アレルギー科、緩和ケア内科</v>
      </c>
      <c r="I479" s="20">
        <f>協力難病指定医!O479</f>
        <v>46904</v>
      </c>
    </row>
    <row r="480" spans="1:9" ht="30" customHeight="1" x14ac:dyDescent="0.15">
      <c r="A480" s="3">
        <v>479</v>
      </c>
      <c r="B480" s="8" t="str">
        <f>協力難病指定医!C480</f>
        <v>足立区</v>
      </c>
      <c r="C480" s="15" t="str">
        <f>協力難病指定医!J480</f>
        <v>東京ふれあい医療生活協同組合　ふれあいファミリークリニック</v>
      </c>
      <c r="D480" s="9" t="str">
        <f>協力難病指定医!K480</f>
        <v>120-0047</v>
      </c>
      <c r="E480" s="9" t="str">
        <f>協力難病指定医!L480</f>
        <v>足立区宮城１－３３－２０</v>
      </c>
      <c r="F480" s="10" t="str">
        <f>協力難病指定医!M480</f>
        <v>03-6908-4330</v>
      </c>
      <c r="G480" s="15" t="str">
        <f>協力難病指定医!I480</f>
        <v>角　允博</v>
      </c>
      <c r="H480" s="42" t="str">
        <f>協力難病指定医!N480</f>
        <v>内科、小児科、総合診療</v>
      </c>
      <c r="I480" s="20">
        <f>協力難病指定医!O480</f>
        <v>47177</v>
      </c>
    </row>
    <row r="481" spans="1:9" ht="30" customHeight="1" x14ac:dyDescent="0.15">
      <c r="A481" s="3">
        <v>480</v>
      </c>
      <c r="B481" s="8" t="str">
        <f>協力難病指定医!C481</f>
        <v>足立区</v>
      </c>
      <c r="C481" s="15" t="str">
        <f>協力難病指定医!J481</f>
        <v>東京ほくと医療生活協同組合　江北生協診療所</v>
      </c>
      <c r="D481" s="9" t="str">
        <f>協力難病指定医!K481</f>
        <v>123-0872</v>
      </c>
      <c r="E481" s="9" t="str">
        <f>協力難病指定医!L481</f>
        <v>足立区江北２－２４－１</v>
      </c>
      <c r="F481" s="10" t="str">
        <f>協力難病指定医!M481</f>
        <v>03-3857-6636</v>
      </c>
      <c r="G481" s="15" t="str">
        <f>協力難病指定医!I481</f>
        <v>渡邉　郁夫</v>
      </c>
      <c r="H481" s="42" t="str">
        <f>協力難病指定医!N481</f>
        <v>内科</v>
      </c>
      <c r="I481" s="20">
        <f>協力難病指定医!O481</f>
        <v>47664</v>
      </c>
    </row>
    <row r="482" spans="1:9" ht="30" customHeight="1" x14ac:dyDescent="0.15">
      <c r="A482" s="3">
        <v>481</v>
      </c>
      <c r="B482" s="8" t="str">
        <f>協力難病指定医!C482</f>
        <v>足立区</v>
      </c>
      <c r="C482" s="15" t="str">
        <f>協力難病指定医!J482</f>
        <v>福本医院</v>
      </c>
      <c r="D482" s="9" t="str">
        <f>協力難病指定医!K482</f>
        <v>121-0061</v>
      </c>
      <c r="E482" s="9" t="str">
        <f>協力難病指定医!L482</f>
        <v>足立区花畑７－５－１８</v>
      </c>
      <c r="F482" s="10" t="str">
        <f>協力難病指定医!M482</f>
        <v>03-3884-5121</v>
      </c>
      <c r="G482" s="15" t="str">
        <f>協力難病指定医!I482</f>
        <v>福本　智恵</v>
      </c>
      <c r="H482" s="42" t="str">
        <f>協力難病指定医!N482</f>
        <v>内科、皮膚科</v>
      </c>
      <c r="I482" s="20">
        <f>協力難病指定医!O482</f>
        <v>47422</v>
      </c>
    </row>
    <row r="483" spans="1:9" ht="30" customHeight="1" x14ac:dyDescent="0.15">
      <c r="A483" s="3">
        <v>482</v>
      </c>
      <c r="B483" s="8" t="str">
        <f>協力難病指定医!C483</f>
        <v>足立区</v>
      </c>
      <c r="C483" s="15" t="str">
        <f>協力難病指定医!J483</f>
        <v>和田小児科医院</v>
      </c>
      <c r="D483" s="9" t="str">
        <f>協力難病指定医!K483</f>
        <v>121-0812</v>
      </c>
      <c r="E483" s="9" t="str">
        <f>協力難病指定医!L483</f>
        <v>足立区西保木間２－１５－２３</v>
      </c>
      <c r="F483" s="10" t="str">
        <f>協力難病指定医!M483</f>
        <v>03-3884-2301</v>
      </c>
      <c r="G483" s="15" t="str">
        <f>協力難病指定医!I483</f>
        <v>和田　紀之</v>
      </c>
      <c r="H483" s="42" t="str">
        <f>協力難病指定医!N483</f>
        <v>小児科、内科、リウマチ科</v>
      </c>
      <c r="I483" s="20">
        <f>協力難病指定医!O483</f>
        <v>47483</v>
      </c>
    </row>
    <row r="484" spans="1:9" ht="30" customHeight="1" x14ac:dyDescent="0.15">
      <c r="A484" s="3">
        <v>483</v>
      </c>
      <c r="B484" s="8" t="str">
        <f>協力難病指定医!C484</f>
        <v>葛飾区</v>
      </c>
      <c r="C484" s="15" t="str">
        <f>協力難病指定医!J484</f>
        <v>はしもとホームケアクリニック小岩</v>
      </c>
      <c r="D484" s="9" t="str">
        <f>協力難病指定医!K484</f>
        <v>124-0021</v>
      </c>
      <c r="E484" s="9" t="str">
        <f>協力難病指定医!L484</f>
        <v>葛飾区細田５－２－６</v>
      </c>
      <c r="F484" s="10" t="str">
        <f>協力難病指定医!M484</f>
        <v>03-6458-0178</v>
      </c>
      <c r="G484" s="15" t="str">
        <f>協力難病指定医!I484</f>
        <v>橋本　充弘</v>
      </c>
      <c r="H484" s="42" t="str">
        <f>協力難病指定医!N484</f>
        <v>内科</v>
      </c>
      <c r="I484" s="20">
        <f>協力難病指定医!O484</f>
        <v>47664</v>
      </c>
    </row>
    <row r="485" spans="1:9" ht="30" customHeight="1" x14ac:dyDescent="0.15">
      <c r="A485" s="3">
        <v>484</v>
      </c>
      <c r="B485" s="8" t="str">
        <f>協力難病指定医!C485</f>
        <v>葛飾区</v>
      </c>
      <c r="C485" s="15" t="str">
        <f>協力難病指定医!J485</f>
        <v>はしもとホームケアクリニック小岩</v>
      </c>
      <c r="D485" s="9" t="str">
        <f>協力難病指定医!K485</f>
        <v>124-0021</v>
      </c>
      <c r="E485" s="9" t="str">
        <f>協力難病指定医!L485</f>
        <v>葛飾区細田５－２－６</v>
      </c>
      <c r="F485" s="10" t="str">
        <f>協力難病指定医!M485</f>
        <v>03-6458-0178</v>
      </c>
      <c r="G485" s="15" t="str">
        <f>協力難病指定医!I485</f>
        <v>後藤　美央</v>
      </c>
      <c r="H485" s="42" t="str">
        <f>協力難病指定医!N485</f>
        <v>内科</v>
      </c>
      <c r="I485" s="20">
        <f>協力難病指定医!O485</f>
        <v>46326</v>
      </c>
    </row>
    <row r="486" spans="1:9" ht="30" customHeight="1" x14ac:dyDescent="0.15">
      <c r="A486" s="3">
        <v>485</v>
      </c>
      <c r="B486" s="8" t="str">
        <f>協力難病指定医!C486</f>
        <v>葛飾区</v>
      </c>
      <c r="C486" s="15" t="str">
        <f>協力難病指定医!J486</f>
        <v>ふたば在宅クリニック新小岩</v>
      </c>
      <c r="D486" s="9" t="str">
        <f>協力難病指定医!K486</f>
        <v>124-0024</v>
      </c>
      <c r="E486" s="9" t="str">
        <f>協力難病指定医!L486</f>
        <v>葛飾区新小岩１－４９－１０　第５デリカビル２Ｆ</v>
      </c>
      <c r="F486" s="10" t="str">
        <f>協力難病指定医!M486</f>
        <v>03-5879-3530</v>
      </c>
      <c r="G486" s="15" t="str">
        <f>協力難病指定医!I486</f>
        <v>井之輪　俊彦</v>
      </c>
      <c r="H486" s="42" t="str">
        <f>協力難病指定医!N486</f>
        <v>内科</v>
      </c>
      <c r="I486" s="20">
        <f>協力難病指定医!O486</f>
        <v>46477</v>
      </c>
    </row>
    <row r="487" spans="1:9" ht="30" customHeight="1" x14ac:dyDescent="0.15">
      <c r="A487" s="3">
        <v>486</v>
      </c>
      <c r="B487" s="8" t="str">
        <f>協力難病指定医!C487</f>
        <v>葛飾区</v>
      </c>
      <c r="C487" s="15" t="str">
        <f>協力難病指定医!J487</f>
        <v>ふたば在宅クリニック新小岩</v>
      </c>
      <c r="D487" s="9" t="str">
        <f>協力難病指定医!K487</f>
        <v>124-0024</v>
      </c>
      <c r="E487" s="9" t="str">
        <f>協力難病指定医!L487</f>
        <v>葛飾区新小岩１－４９－１０　第５デリカビル２Ｆ</v>
      </c>
      <c r="F487" s="10" t="str">
        <f>協力難病指定医!M487</f>
        <v>03-5879-3530</v>
      </c>
      <c r="G487" s="15" t="str">
        <f>協力難病指定医!I487</f>
        <v>小杉　依子</v>
      </c>
      <c r="H487" s="42" t="str">
        <f>協力難病指定医!N487</f>
        <v>内科</v>
      </c>
      <c r="I487" s="20">
        <f>協力難病指定医!O487</f>
        <v>46477</v>
      </c>
    </row>
    <row r="488" spans="1:9" ht="30" customHeight="1" x14ac:dyDescent="0.15">
      <c r="A488" s="3">
        <v>487</v>
      </c>
      <c r="B488" s="8" t="str">
        <f>協力難病指定医!C488</f>
        <v>葛飾区</v>
      </c>
      <c r="C488" s="15" t="str">
        <f>協力難病指定医!J488</f>
        <v>医療法人財団謙仁会　亀有病院</v>
      </c>
      <c r="D488" s="9" t="str">
        <f>協力難病指定医!K488</f>
        <v>125-8520</v>
      </c>
      <c r="E488" s="9" t="str">
        <f>協力難病指定医!L488</f>
        <v>葛飾区亀有３－３６－３</v>
      </c>
      <c r="F488" s="10" t="str">
        <f>協力難病指定医!M488</f>
        <v>03-3601-0186</v>
      </c>
      <c r="G488" s="15" t="str">
        <f>協力難病指定医!I488</f>
        <v>玉井　健介</v>
      </c>
      <c r="H488" s="42" t="str">
        <f>協力難病指定医!N488</f>
        <v>整形外科</v>
      </c>
      <c r="I488" s="20">
        <f>協力難病指定医!O488</f>
        <v>46203</v>
      </c>
    </row>
    <row r="489" spans="1:9" ht="30" customHeight="1" x14ac:dyDescent="0.15">
      <c r="A489" s="3">
        <v>488</v>
      </c>
      <c r="B489" s="8" t="str">
        <f>協力難病指定医!C489</f>
        <v>葛飾区</v>
      </c>
      <c r="C489" s="15" t="str">
        <f>協力難病指定医!J489</f>
        <v>医療法人社団ウェルフォース　かつしかクリニック</v>
      </c>
      <c r="D489" s="9" t="str">
        <f>協力難病指定医!K489</f>
        <v>125-0063</v>
      </c>
      <c r="E489" s="9" t="str">
        <f>協力難病指定医!L489</f>
        <v>葛飾区白鳥２－１０－７</v>
      </c>
      <c r="F489" s="10" t="str">
        <f>協力難病指定医!M489</f>
        <v>03-6662-5875</v>
      </c>
      <c r="G489" s="15" t="str">
        <f>協力難病指定医!I489</f>
        <v>伊藤　昌彦</v>
      </c>
      <c r="H489" s="42" t="str">
        <f>協力難病指定医!N489</f>
        <v>内科、耳鼻咽喉科</v>
      </c>
      <c r="I489" s="20">
        <f>協力難病指定医!O489</f>
        <v>46599</v>
      </c>
    </row>
    <row r="490" spans="1:9" ht="30" customHeight="1" x14ac:dyDescent="0.15">
      <c r="A490" s="3">
        <v>489</v>
      </c>
      <c r="B490" s="8" t="str">
        <f>協力難病指定医!C490</f>
        <v>葛飾区</v>
      </c>
      <c r="C490" s="15" t="str">
        <f>協力難病指定医!J490</f>
        <v>医療法人社団円晶会　アール眼科</v>
      </c>
      <c r="D490" s="9" t="str">
        <f>協力難病指定医!K490</f>
        <v>125-0061</v>
      </c>
      <c r="E490" s="9" t="str">
        <f>協力難病指定医!L490</f>
        <v>葛飾区亀有３－７－７　サンセリテ鞠子ビル３０５</v>
      </c>
      <c r="F490" s="10" t="str">
        <f>協力難病指定医!M490</f>
        <v>03-3838-7633</v>
      </c>
      <c r="G490" s="15" t="str">
        <f>協力難病指定医!I490</f>
        <v>堀辻　敏郎</v>
      </c>
      <c r="H490" s="42" t="str">
        <f>協力難病指定医!N490</f>
        <v>眼科</v>
      </c>
      <c r="I490" s="20">
        <f>協力難病指定医!O490</f>
        <v>47664</v>
      </c>
    </row>
    <row r="491" spans="1:9" ht="30" customHeight="1" x14ac:dyDescent="0.15">
      <c r="A491" s="3">
        <v>490</v>
      </c>
      <c r="B491" s="8" t="str">
        <f>協力難病指定医!C491</f>
        <v>葛飾区</v>
      </c>
      <c r="C491" s="15" t="str">
        <f>協力難病指定医!J491</f>
        <v>医療法人社団啓心会　安田クリニック</v>
      </c>
      <c r="D491" s="9" t="str">
        <f>協力難病指定医!K491</f>
        <v>124-0013</v>
      </c>
      <c r="E491" s="9" t="str">
        <f>協力難病指定医!L491</f>
        <v>葛飾区東立石４－４５－１６　ヴィラージュ立石１Ｆ</v>
      </c>
      <c r="F491" s="10" t="str">
        <f>協力難病指定医!M491</f>
        <v>03-3695-0754</v>
      </c>
      <c r="G491" s="15" t="str">
        <f>協力難病指定医!I491</f>
        <v>安田　肇</v>
      </c>
      <c r="H491" s="42" t="str">
        <f>協力難病指定医!N491</f>
        <v>内科、呼吸器内科</v>
      </c>
      <c r="I491" s="20">
        <f>協力難病指定医!O491</f>
        <v>45961</v>
      </c>
    </row>
    <row r="492" spans="1:9" ht="30" customHeight="1" x14ac:dyDescent="0.15">
      <c r="A492" s="3">
        <v>491</v>
      </c>
      <c r="B492" s="8" t="str">
        <f>協力難病指定医!C492</f>
        <v>葛飾区</v>
      </c>
      <c r="C492" s="15" t="str">
        <f>協力難病指定医!J492</f>
        <v>医療法人社団五十鈴会　坂本病院</v>
      </c>
      <c r="D492" s="9" t="str">
        <f>協力難病指定医!K492</f>
        <v>124-0025</v>
      </c>
      <c r="E492" s="9" t="str">
        <f>協力難病指定医!L492</f>
        <v>葛飾区西新小岩４－３９－２０</v>
      </c>
      <c r="F492" s="10" t="str">
        <f>協力難病指定医!M492</f>
        <v>03-3691-2500</v>
      </c>
      <c r="G492" s="15" t="str">
        <f>協力難病指定医!I492</f>
        <v>岡本　悟士</v>
      </c>
      <c r="H492" s="42" t="str">
        <f>協力難病指定医!N492</f>
        <v>整形外科</v>
      </c>
      <c r="I492" s="20">
        <f>協力難病指定医!O492</f>
        <v>46507</v>
      </c>
    </row>
    <row r="493" spans="1:9" ht="30" customHeight="1" x14ac:dyDescent="0.15">
      <c r="A493" s="3">
        <v>492</v>
      </c>
      <c r="B493" s="8" t="str">
        <f>協力難病指定医!C493</f>
        <v>葛飾区</v>
      </c>
      <c r="C493" s="15" t="str">
        <f>協力難病指定医!J493</f>
        <v>医療法人社団光慈会　加藤内科クリニック</v>
      </c>
      <c r="D493" s="9" t="str">
        <f>協力難病指定医!K493</f>
        <v>125-0054</v>
      </c>
      <c r="E493" s="9" t="str">
        <f>協力難病指定医!L493</f>
        <v>葛飾区高砂３－１１－１４　ステーションハイツ高砂２０１</v>
      </c>
      <c r="F493" s="10" t="str">
        <f>協力難病指定医!M493</f>
        <v>03-5668-2161</v>
      </c>
      <c r="G493" s="15" t="str">
        <f>協力難病指定医!I493</f>
        <v>加藤　光敏</v>
      </c>
      <c r="H493" s="42" t="str">
        <f>協力難病指定医!N493</f>
        <v>内科</v>
      </c>
      <c r="I493" s="20">
        <f>協力難病指定医!O493</f>
        <v>45930</v>
      </c>
    </row>
    <row r="494" spans="1:9" ht="30" customHeight="1" x14ac:dyDescent="0.15">
      <c r="A494" s="3">
        <v>493</v>
      </c>
      <c r="B494" s="8" t="str">
        <f>協力難病指定医!C494</f>
        <v>葛飾区</v>
      </c>
      <c r="C494" s="15" t="str">
        <f>協力難病指定医!J494</f>
        <v>医療法人社団湘南会　亀有みんなのクリニック</v>
      </c>
      <c r="D494" s="9" t="str">
        <f>協力難病指定医!K494</f>
        <v>125-0061</v>
      </c>
      <c r="E494" s="9" t="str">
        <f>協力難病指定医!L494</f>
        <v>葛飾区亀有２－４－８</v>
      </c>
      <c r="F494" s="10" t="str">
        <f>協力難病指定医!M494</f>
        <v>03-5650-2821</v>
      </c>
      <c r="G494" s="15" t="str">
        <f>協力難病指定医!I494</f>
        <v>小嶋　範行</v>
      </c>
      <c r="H494" s="42" t="str">
        <f>協力難病指定医!N494</f>
        <v>総合診療科</v>
      </c>
      <c r="I494" s="20">
        <f>協力難病指定医!O494</f>
        <v>45930</v>
      </c>
    </row>
    <row r="495" spans="1:9" ht="30" customHeight="1" x14ac:dyDescent="0.15">
      <c r="A495" s="3">
        <v>494</v>
      </c>
      <c r="B495" s="8" t="str">
        <f>協力難病指定医!C495</f>
        <v>葛飾区</v>
      </c>
      <c r="C495" s="15" t="str">
        <f>協力難病指定医!J495</f>
        <v>医療法人社団東京平成会　新小岩平成クリニック</v>
      </c>
      <c r="D495" s="9" t="str">
        <f>協力難病指定医!K495</f>
        <v>124-0024</v>
      </c>
      <c r="E495" s="9" t="str">
        <f>協力難病指定医!L495</f>
        <v>葛飾区新小岩２－２－２０</v>
      </c>
      <c r="F495" s="10" t="str">
        <f>協力難病指定医!M495</f>
        <v>03-3653-2290</v>
      </c>
      <c r="G495" s="15" t="str">
        <f>協力難病指定医!I495</f>
        <v>細川　譲</v>
      </c>
      <c r="H495" s="42" t="str">
        <f>協力難病指定医!N495</f>
        <v>内科、整形外科、リハビリテーション科</v>
      </c>
      <c r="I495" s="20">
        <f>協力難病指定医!O495</f>
        <v>46234</v>
      </c>
    </row>
    <row r="496" spans="1:9" ht="30" customHeight="1" x14ac:dyDescent="0.15">
      <c r="A496" s="3">
        <v>495</v>
      </c>
      <c r="B496" s="8" t="str">
        <f>協力難病指定医!C496</f>
        <v>葛飾区</v>
      </c>
      <c r="C496" s="15" t="str">
        <f>協力難病指定医!J496</f>
        <v>医療法人社団東京平成会　新小岩平成クリニック</v>
      </c>
      <c r="D496" s="9" t="str">
        <f>協力難病指定医!K496</f>
        <v>124-0024</v>
      </c>
      <c r="E496" s="9" t="str">
        <f>協力難病指定医!L496</f>
        <v>葛飾区新小岩２－２－２０</v>
      </c>
      <c r="F496" s="10" t="str">
        <f>協力難病指定医!M496</f>
        <v>03-3653-2290</v>
      </c>
      <c r="G496" s="15" t="str">
        <f>協力難病指定医!I496</f>
        <v>北井　淳</v>
      </c>
      <c r="H496" s="42" t="str">
        <f>協力難病指定医!N496</f>
        <v>内科、整形外科、、リハビリテーション科</v>
      </c>
      <c r="I496" s="20">
        <f>協力難病指定医!O496</f>
        <v>46234</v>
      </c>
    </row>
    <row r="497" spans="1:9" ht="30" customHeight="1" x14ac:dyDescent="0.15">
      <c r="A497" s="3">
        <v>496</v>
      </c>
      <c r="B497" s="8" t="str">
        <f>協力難病指定医!C497</f>
        <v>葛飾区</v>
      </c>
      <c r="C497" s="15" t="str">
        <f>協力難病指定医!J497</f>
        <v>医療法人社団東京平成会　新小岩平成クリニック</v>
      </c>
      <c r="D497" s="9" t="str">
        <f>協力難病指定医!K497</f>
        <v>124-0024</v>
      </c>
      <c r="E497" s="9" t="str">
        <f>協力難病指定医!L497</f>
        <v>葛飾区新小岩２－２－２０</v>
      </c>
      <c r="F497" s="10" t="str">
        <f>協力難病指定医!M497</f>
        <v>03-3653-2290</v>
      </c>
      <c r="G497" s="15" t="str">
        <f>協力難病指定医!I497</f>
        <v>來栖　宏二</v>
      </c>
      <c r="H497" s="42" t="str">
        <f>協力難病指定医!N497</f>
        <v>内科、整形外科、リハビリテーション科</v>
      </c>
      <c r="I497" s="20">
        <f>協力難病指定医!O497</f>
        <v>46234</v>
      </c>
    </row>
    <row r="498" spans="1:9" ht="30" customHeight="1" x14ac:dyDescent="0.15">
      <c r="A498" s="3">
        <v>497</v>
      </c>
      <c r="B498" s="8" t="str">
        <f>協力難病指定医!C498</f>
        <v>葛飾区</v>
      </c>
      <c r="C498" s="15" t="str">
        <f>協力難病指定医!J498</f>
        <v>医療法人社団美昭会　たけなか眼科</v>
      </c>
      <c r="D498" s="9" t="str">
        <f>協力難病指定医!K498</f>
        <v>125-0061</v>
      </c>
      <c r="E498" s="9" t="str">
        <f>協力難病指定医!L498</f>
        <v>葛飾区亀有５－２０－１１　Ｙ・Ｓビルド１Ｆ</v>
      </c>
      <c r="F498" s="10" t="str">
        <f>協力難病指定医!M498</f>
        <v>03-5613-1235</v>
      </c>
      <c r="G498" s="15" t="str">
        <f>協力難病指定医!I498</f>
        <v>竹中　千昭</v>
      </c>
      <c r="H498" s="42" t="str">
        <f>協力難病指定医!N498</f>
        <v>眼科</v>
      </c>
      <c r="I498" s="20">
        <f>協力難病指定医!O498</f>
        <v>47299</v>
      </c>
    </row>
    <row r="499" spans="1:9" ht="30" customHeight="1" x14ac:dyDescent="0.15">
      <c r="A499" s="3">
        <v>498</v>
      </c>
      <c r="B499" s="8" t="str">
        <f>協力難病指定医!C499</f>
        <v>葛飾区</v>
      </c>
      <c r="C499" s="15" t="str">
        <f>協力難病指定医!J499</f>
        <v>医療法人社団朋仁会　友田内視鏡クリニック</v>
      </c>
      <c r="D499" s="9" t="str">
        <f>協力難病指定医!K499</f>
        <v>125-0041</v>
      </c>
      <c r="E499" s="9" t="str">
        <f>協力難病指定医!L499</f>
        <v>葛飾区東金町１－２２－７　磯貝ビル３０１</v>
      </c>
      <c r="F499" s="10" t="str">
        <f>協力難病指定医!M499</f>
        <v>03-3826-5075</v>
      </c>
      <c r="G499" s="15" t="str">
        <f>協力難病指定医!I499</f>
        <v>友田　一宇</v>
      </c>
      <c r="H499" s="42" t="str">
        <f>協力難病指定医!N499</f>
        <v>消化器内科（内視鏡）、内科</v>
      </c>
      <c r="I499" s="20">
        <f>協力難病指定医!O499</f>
        <v>47514</v>
      </c>
    </row>
    <row r="500" spans="1:9" ht="30" customHeight="1" x14ac:dyDescent="0.15">
      <c r="A500" s="3">
        <v>499</v>
      </c>
      <c r="B500" s="8" t="str">
        <f>協力難病指定医!C500</f>
        <v>葛飾区</v>
      </c>
      <c r="C500" s="15" t="str">
        <f>協力難病指定医!J500</f>
        <v>医療法人社団名聞会　葛飾南クリニック</v>
      </c>
      <c r="D500" s="9" t="str">
        <f>協力難病指定医!K500</f>
        <v>124-0025</v>
      </c>
      <c r="E500" s="9" t="str">
        <f>協力難病指定医!L500</f>
        <v>葛飾区西新小岩１－３－１１　フォーラム新小岩３Ｆ</v>
      </c>
      <c r="F500" s="10" t="str">
        <f>協力難病指定医!M500</f>
        <v>03-5654-2321</v>
      </c>
      <c r="G500" s="15" t="str">
        <f>協力難病指定医!I500</f>
        <v>方山　哲司</v>
      </c>
      <c r="H500" s="42" t="str">
        <f>協力難病指定医!N500</f>
        <v>内科</v>
      </c>
      <c r="I500" s="20">
        <f>協力難病指定医!O500</f>
        <v>46873</v>
      </c>
    </row>
    <row r="501" spans="1:9" ht="30" customHeight="1" x14ac:dyDescent="0.15">
      <c r="A501" s="3">
        <v>500</v>
      </c>
      <c r="B501" s="8" t="str">
        <f>協力難病指定医!C501</f>
        <v>葛飾区</v>
      </c>
      <c r="C501" s="15" t="str">
        <f>協力難病指定医!J501</f>
        <v>医療法人社団明芳会　イムス東京葛飾総合病院</v>
      </c>
      <c r="D501" s="9" t="str">
        <f>協力難病指定医!K501</f>
        <v>124-0025</v>
      </c>
      <c r="E501" s="9" t="str">
        <f>協力難病指定医!L501</f>
        <v>葛飾区西新小岩４－１８－１</v>
      </c>
      <c r="F501" s="10" t="str">
        <f>協力難病指定医!M501</f>
        <v>03-5670-9901</v>
      </c>
      <c r="G501" s="15" t="str">
        <f>協力難病指定医!I501</f>
        <v>松元　寛樹</v>
      </c>
      <c r="H501" s="42" t="str">
        <f>協力難病指定医!N501</f>
        <v>内科</v>
      </c>
      <c r="I501" s="20">
        <f>協力難病指定医!O501</f>
        <v>47603</v>
      </c>
    </row>
    <row r="502" spans="1:9" ht="30" customHeight="1" x14ac:dyDescent="0.15">
      <c r="A502" s="3">
        <v>501</v>
      </c>
      <c r="B502" s="8" t="str">
        <f>協力難病指定医!C502</f>
        <v>葛飾区</v>
      </c>
      <c r="C502" s="15" t="str">
        <f>協力難病指定医!J502</f>
        <v>下千葉診療所</v>
      </c>
      <c r="D502" s="9" t="str">
        <f>協力難病指定医!K502</f>
        <v>124-0006</v>
      </c>
      <c r="E502" s="9" t="str">
        <f>協力難病指定医!L502</f>
        <v>葛飾区堀切７－１３－２４</v>
      </c>
      <c r="F502" s="10" t="str">
        <f>協力難病指定医!M502</f>
        <v>03-3602-2254</v>
      </c>
      <c r="G502" s="15" t="str">
        <f>協力難病指定医!I502</f>
        <v>三浦　寧子</v>
      </c>
      <c r="H502" s="42" t="str">
        <f>協力難病指定医!N502</f>
        <v>内科</v>
      </c>
      <c r="I502" s="20">
        <f>協力難病指定医!O502</f>
        <v>46477</v>
      </c>
    </row>
    <row r="503" spans="1:9" ht="30" customHeight="1" x14ac:dyDescent="0.15">
      <c r="A503" s="3">
        <v>502</v>
      </c>
      <c r="B503" s="8" t="str">
        <f>協力難病指定医!C503</f>
        <v>葛飾区</v>
      </c>
      <c r="C503" s="15" t="str">
        <f>協力難病指定医!J503</f>
        <v>吉田機司クリニック</v>
      </c>
      <c r="D503" s="9" t="str">
        <f>協力難病指定医!K503</f>
        <v>125-0053</v>
      </c>
      <c r="E503" s="9" t="str">
        <f>協力難病指定医!L503</f>
        <v>葛飾区鎌倉４－１７－５</v>
      </c>
      <c r="F503" s="10" t="str">
        <f>協力難病指定医!M503</f>
        <v>03-3659-2245</v>
      </c>
      <c r="G503" s="15" t="str">
        <f>協力難病指定医!I503</f>
        <v>吉田　明弘</v>
      </c>
      <c r="H503" s="42" t="str">
        <f>協力難病指定医!N503</f>
        <v>内科</v>
      </c>
      <c r="I503" s="20">
        <f>協力難病指定医!O503</f>
        <v>46477</v>
      </c>
    </row>
    <row r="504" spans="1:9" ht="30" customHeight="1" x14ac:dyDescent="0.15">
      <c r="A504" s="3">
        <v>503</v>
      </c>
      <c r="B504" s="8" t="str">
        <f>協力難病指定医!C504</f>
        <v>葛飾区</v>
      </c>
      <c r="C504" s="15" t="str">
        <f>協力難病指定医!J504</f>
        <v>金町診療所</v>
      </c>
      <c r="D504" s="9" t="str">
        <f>協力難病指定医!K504</f>
        <v>125-0041</v>
      </c>
      <c r="E504" s="9" t="str">
        <f>協力難病指定医!L504</f>
        <v>葛飾区東金町１－１５－５</v>
      </c>
      <c r="F504" s="10" t="str">
        <f>協力難病指定医!M504</f>
        <v>03-3607-5124</v>
      </c>
      <c r="G504" s="15" t="str">
        <f>協力難病指定医!I504</f>
        <v>鈴木　瑞史</v>
      </c>
      <c r="H504" s="42" t="str">
        <f>協力難病指定医!N504</f>
        <v>内科</v>
      </c>
      <c r="I504" s="20">
        <f>協力難病指定医!O504</f>
        <v>46568</v>
      </c>
    </row>
    <row r="505" spans="1:9" ht="30" customHeight="1" x14ac:dyDescent="0.15">
      <c r="A505" s="3">
        <v>504</v>
      </c>
      <c r="B505" s="8" t="str">
        <f>協力難病指定医!C505</f>
        <v>葛飾区</v>
      </c>
      <c r="C505" s="15" t="str">
        <f>協力難病指定医!J505</f>
        <v>社会福祉法人仁生社　江戸川病院高砂分院</v>
      </c>
      <c r="D505" s="9" t="str">
        <f>協力難病指定医!K505</f>
        <v>125-0031</v>
      </c>
      <c r="E505" s="9" t="str">
        <f>協力難病指定医!L505</f>
        <v>葛飾区西水元４－５－１</v>
      </c>
      <c r="F505" s="10" t="str">
        <f>協力難病指定医!M505</f>
        <v>03-3607-4060</v>
      </c>
      <c r="G505" s="15" t="str">
        <f>協力難病指定医!I505</f>
        <v>安部　慎治</v>
      </c>
      <c r="H505" s="42" t="str">
        <f>協力難病指定医!N505</f>
        <v>内科</v>
      </c>
      <c r="I505" s="20">
        <f>協力難病指定医!O505</f>
        <v>47422</v>
      </c>
    </row>
    <row r="506" spans="1:9" ht="30" customHeight="1" x14ac:dyDescent="0.15">
      <c r="A506" s="3">
        <v>505</v>
      </c>
      <c r="B506" s="8" t="str">
        <f>協力難病指定医!C506</f>
        <v>葛飾区</v>
      </c>
      <c r="C506" s="15" t="str">
        <f>協力難病指定医!J506</f>
        <v>社会福祉法人仁生社　江戸川病院高砂分院</v>
      </c>
      <c r="D506" s="9" t="str">
        <f>協力難病指定医!K506</f>
        <v>125-0031</v>
      </c>
      <c r="E506" s="9" t="str">
        <f>協力難病指定医!L506</f>
        <v>葛飾区西水元４－５－１</v>
      </c>
      <c r="F506" s="10" t="str">
        <f>協力難病指定医!M506</f>
        <v>03-3607-4060</v>
      </c>
      <c r="G506" s="15" t="str">
        <f>協力難病指定医!I506</f>
        <v>井上　康</v>
      </c>
      <c r="H506" s="42" t="str">
        <f>協力難病指定医!N506</f>
        <v>内科</v>
      </c>
      <c r="I506" s="20">
        <f>協力難病指定医!O506</f>
        <v>47514</v>
      </c>
    </row>
    <row r="507" spans="1:9" ht="30" customHeight="1" x14ac:dyDescent="0.15">
      <c r="A507" s="3">
        <v>506</v>
      </c>
      <c r="B507" s="8" t="str">
        <f>協力難病指定医!C507</f>
        <v>葛飾区</v>
      </c>
      <c r="C507" s="15" t="str">
        <f>協力難病指定医!J507</f>
        <v>社会福祉法人仁生社　江戸川病院高砂分院</v>
      </c>
      <c r="D507" s="9" t="str">
        <f>協力難病指定医!K507</f>
        <v>125-0031</v>
      </c>
      <c r="E507" s="9" t="str">
        <f>協力難病指定医!L507</f>
        <v>葛飾区西水元４－５－１</v>
      </c>
      <c r="F507" s="10" t="str">
        <f>協力難病指定医!M507</f>
        <v>03-3607-4060</v>
      </c>
      <c r="G507" s="15" t="str">
        <f>協力難病指定医!I507</f>
        <v>青井　東呉</v>
      </c>
      <c r="H507" s="42" t="str">
        <f>協力難病指定医!N507</f>
        <v>内科</v>
      </c>
      <c r="I507" s="20">
        <f>協力難病指定医!O507</f>
        <v>47514</v>
      </c>
    </row>
    <row r="508" spans="1:9" ht="30" customHeight="1" x14ac:dyDescent="0.15">
      <c r="A508" s="3">
        <v>507</v>
      </c>
      <c r="B508" s="8" t="str">
        <f>協力難病指定医!C508</f>
        <v>葛飾区</v>
      </c>
      <c r="C508" s="15" t="str">
        <f>協力難病指定医!J508</f>
        <v>社会福祉法人仁生社　江戸川病院高砂分院</v>
      </c>
      <c r="D508" s="9" t="str">
        <f>協力難病指定医!K508</f>
        <v>125-0031</v>
      </c>
      <c r="E508" s="9" t="str">
        <f>協力難病指定医!L508</f>
        <v>葛飾区西水元４－５－１</v>
      </c>
      <c r="F508" s="10" t="str">
        <f>協力難病指定医!M508</f>
        <v>03-3607-4060</v>
      </c>
      <c r="G508" s="15" t="str">
        <f>協力難病指定医!I508</f>
        <v>藤原　朋子</v>
      </c>
      <c r="H508" s="42" t="str">
        <f>協力難病指定医!N508</f>
        <v>内科</v>
      </c>
      <c r="I508" s="20">
        <f>協力難病指定医!O508</f>
        <v>47514</v>
      </c>
    </row>
    <row r="509" spans="1:9" ht="30" customHeight="1" x14ac:dyDescent="0.15">
      <c r="A509" s="3">
        <v>508</v>
      </c>
      <c r="B509" s="8" t="str">
        <f>協力難病指定医!C509</f>
        <v>葛飾区</v>
      </c>
      <c r="C509" s="15" t="str">
        <f>協力難病指定医!J509</f>
        <v>小村井医院</v>
      </c>
      <c r="D509" s="9" t="str">
        <f>協力難病指定医!K509</f>
        <v>124-0024</v>
      </c>
      <c r="E509" s="9" t="str">
        <f>協力難病指定医!L509</f>
        <v>葛飾区新小岩２－１１－１２</v>
      </c>
      <c r="F509" s="10" t="str">
        <f>協力難病指定医!M509</f>
        <v>03-5678-5711</v>
      </c>
      <c r="G509" s="15" t="str">
        <f>協力難病指定医!I509</f>
        <v>小村井　美紀</v>
      </c>
      <c r="H509" s="42" t="str">
        <f>協力難病指定医!N509</f>
        <v>内科</v>
      </c>
      <c r="I509" s="20">
        <f>協力難病指定医!O509</f>
        <v>45930</v>
      </c>
    </row>
    <row r="510" spans="1:9" ht="30" customHeight="1" x14ac:dyDescent="0.15">
      <c r="A510" s="3">
        <v>509</v>
      </c>
      <c r="B510" s="8" t="str">
        <f>協力難病指定医!C510</f>
        <v>葛飾区</v>
      </c>
      <c r="C510" s="15" t="str">
        <f>協力難病指定医!J510</f>
        <v>小澤病院</v>
      </c>
      <c r="D510" s="9" t="str">
        <f>協力難病指定医!K510</f>
        <v>124-0022</v>
      </c>
      <c r="E510" s="9" t="str">
        <f>協力難病指定医!L510</f>
        <v>葛飾区奥戸２－３１－３</v>
      </c>
      <c r="F510" s="10" t="str">
        <f>協力難病指定医!M510</f>
        <v>03-3692-7610</v>
      </c>
      <c r="G510" s="15" t="str">
        <f>協力難病指定医!I510</f>
        <v>小澤　康之</v>
      </c>
      <c r="H510" s="42" t="str">
        <f>協力難病指定医!N510</f>
        <v>内科</v>
      </c>
      <c r="I510" s="20">
        <f>協力難病指定医!O510</f>
        <v>47361</v>
      </c>
    </row>
    <row r="511" spans="1:9" ht="30" customHeight="1" x14ac:dyDescent="0.15">
      <c r="A511" s="3">
        <v>510</v>
      </c>
      <c r="B511" s="8" t="str">
        <f>協力難病指定医!C511</f>
        <v>葛飾区</v>
      </c>
      <c r="C511" s="15" t="str">
        <f>協力難病指定医!J511</f>
        <v>石川内科医院</v>
      </c>
      <c r="D511" s="9" t="str">
        <f>協力難病指定医!K511</f>
        <v>124-0011</v>
      </c>
      <c r="E511" s="9" t="str">
        <f>協力難病指定医!L511</f>
        <v>葛飾区四つ木１－１５－１４</v>
      </c>
      <c r="F511" s="10" t="str">
        <f>協力難病指定医!M511</f>
        <v>03-5672-2115</v>
      </c>
      <c r="G511" s="15" t="str">
        <f>協力難病指定医!I511</f>
        <v>石川　斉</v>
      </c>
      <c r="H511" s="42" t="str">
        <f>協力難病指定医!N511</f>
        <v>内科、リウマチ科</v>
      </c>
      <c r="I511" s="20">
        <f>協力難病指定医!O511</f>
        <v>45991</v>
      </c>
    </row>
    <row r="512" spans="1:9" ht="30" customHeight="1" x14ac:dyDescent="0.15">
      <c r="A512" s="3">
        <v>511</v>
      </c>
      <c r="B512" s="8" t="str">
        <f>協力難病指定医!C512</f>
        <v>葛飾区</v>
      </c>
      <c r="C512" s="15" t="str">
        <f>協力難病指定医!J512</f>
        <v>中村内科</v>
      </c>
      <c r="D512" s="9" t="str">
        <f>協力難病指定医!K512</f>
        <v>125-0062</v>
      </c>
      <c r="E512" s="9" t="str">
        <f>協力難病指定医!L512</f>
        <v>葛飾区青戸３－３９－１５</v>
      </c>
      <c r="F512" s="10" t="str">
        <f>協力難病指定医!M512</f>
        <v>03-3603-5501</v>
      </c>
      <c r="G512" s="15" t="str">
        <f>協力難病指定医!I512</f>
        <v>中村　正明</v>
      </c>
      <c r="H512" s="42" t="str">
        <f>協力難病指定医!N512</f>
        <v>内科、消化器科、循環器科</v>
      </c>
      <c r="I512" s="20">
        <f>協力難病指定医!O512</f>
        <v>47573</v>
      </c>
    </row>
    <row r="513" spans="1:9" ht="30" customHeight="1" x14ac:dyDescent="0.15">
      <c r="A513" s="3">
        <v>512</v>
      </c>
      <c r="B513" s="8" t="str">
        <f>協力難病指定医!C513</f>
        <v>江戸川区</v>
      </c>
      <c r="C513" s="15" t="str">
        <f>協力難病指定医!J513</f>
        <v>つむぐクリニック</v>
      </c>
      <c r="D513" s="9" t="str">
        <f>協力難病指定医!K513</f>
        <v>132-0021</v>
      </c>
      <c r="E513" s="9" t="str">
        <f>協力難病指定医!L513</f>
        <v>江戸川区中央４－１１－８　アルカディア親水公園ビル１Ｆ</v>
      </c>
      <c r="F513" s="10" t="str">
        <f>協力難病指定医!M513</f>
        <v>03-6657-9828</v>
      </c>
      <c r="G513" s="15" t="str">
        <f>協力難病指定医!I513</f>
        <v>浅田　泰良</v>
      </c>
      <c r="H513" s="42" t="str">
        <f>協力難病指定医!N513</f>
        <v>内科</v>
      </c>
      <c r="I513" s="20">
        <f>協力難病指定医!O513</f>
        <v>47238</v>
      </c>
    </row>
    <row r="514" spans="1:9" ht="30" customHeight="1" x14ac:dyDescent="0.15">
      <c r="A514" s="3">
        <v>513</v>
      </c>
      <c r="B514" s="8" t="str">
        <f>協力難病指定医!C514</f>
        <v>江戸川区</v>
      </c>
      <c r="C514" s="15" t="str">
        <f>協力難病指定医!J514</f>
        <v>医療法人すずらん会　たろうクリニック葛西</v>
      </c>
      <c r="D514" s="9" t="str">
        <f>協力難病指定医!K514</f>
        <v>134-0084</v>
      </c>
      <c r="E514" s="9" t="str">
        <f>協力難病指定医!L514</f>
        <v>江戸川区東葛西６－４－３　第３ロイヤルシラコビル２０１</v>
      </c>
      <c r="F514" s="10" t="str">
        <f>協力難病指定医!M514</f>
        <v>03-6808-9059</v>
      </c>
      <c r="G514" s="15" t="str">
        <f>協力難病指定医!I514</f>
        <v>浦島　創</v>
      </c>
      <c r="H514" s="42" t="str">
        <f>協力難病指定医!N514</f>
        <v>内科、心療内科、精神科</v>
      </c>
      <c r="I514" s="20">
        <f>協力難病指定医!O514</f>
        <v>46660</v>
      </c>
    </row>
    <row r="515" spans="1:9" ht="30" customHeight="1" x14ac:dyDescent="0.15">
      <c r="A515" s="3">
        <v>514</v>
      </c>
      <c r="B515" s="8" t="str">
        <f>協力難病指定医!C515</f>
        <v>江戸川区</v>
      </c>
      <c r="C515" s="15" t="str">
        <f>協力難病指定医!J515</f>
        <v>医療法人社団ゆい　トータルケアクリニック</v>
      </c>
      <c r="D515" s="9" t="str">
        <f>協力難病指定医!K515</f>
        <v>133-0057</v>
      </c>
      <c r="E515" s="9" t="str">
        <f>協力難病指定医!L515</f>
        <v>江戸川区西小岩１－２１－２３　ゆいビル</v>
      </c>
      <c r="F515" s="10" t="str">
        <f>協力難病指定医!M515</f>
        <v>03-5612-5188</v>
      </c>
      <c r="G515" s="15" t="str">
        <f>協力難病指定医!I515</f>
        <v>横田　浩司</v>
      </c>
      <c r="H515" s="42" t="str">
        <f>協力難病指定医!N515</f>
        <v>内科、整形外科、老年精神科、皮膚科</v>
      </c>
      <c r="I515" s="20">
        <f>協力難病指定医!O515</f>
        <v>47603</v>
      </c>
    </row>
    <row r="516" spans="1:9" ht="30" customHeight="1" x14ac:dyDescent="0.15">
      <c r="A516" s="3">
        <v>515</v>
      </c>
      <c r="B516" s="8" t="str">
        <f>協力難病指定医!C516</f>
        <v>江戸川区</v>
      </c>
      <c r="C516" s="15" t="str">
        <f>協力難病指定医!J516</f>
        <v>医療法人社団ゆい　トータルケアクリニック</v>
      </c>
      <c r="D516" s="9" t="str">
        <f>協力難病指定医!K516</f>
        <v>133-0057</v>
      </c>
      <c r="E516" s="9" t="str">
        <f>協力難病指定医!L516</f>
        <v>江戸川区西小岩１－２１－２３　ゆいビル</v>
      </c>
      <c r="F516" s="10" t="str">
        <f>協力難病指定医!M516</f>
        <v>03-5612-5188</v>
      </c>
      <c r="G516" s="15" t="str">
        <f>協力難病指定医!I516</f>
        <v>田口　眞</v>
      </c>
      <c r="H516" s="42" t="str">
        <f>協力難病指定医!N516</f>
        <v>内科</v>
      </c>
      <c r="I516" s="20">
        <f>協力難病指定医!O516</f>
        <v>47603</v>
      </c>
    </row>
    <row r="517" spans="1:9" ht="30" customHeight="1" x14ac:dyDescent="0.15">
      <c r="A517" s="3">
        <v>516</v>
      </c>
      <c r="B517" s="8" t="str">
        <f>協力難病指定医!C517</f>
        <v>江戸川区</v>
      </c>
      <c r="C517" s="15" t="str">
        <f>協力難病指定医!J517</f>
        <v>医療法人社団桐和会　タムス総合クリニック篠崎駅前</v>
      </c>
      <c r="D517" s="9" t="str">
        <f>協力難病指定医!K517</f>
        <v>133-0061</v>
      </c>
      <c r="E517" s="9" t="str">
        <f>協力難病指定医!L517</f>
        <v>江戸川区篠崎町２－７－１</v>
      </c>
      <c r="F517" s="10" t="str">
        <f>協力難病指定医!M517</f>
        <v>03-5666-1331</v>
      </c>
      <c r="G517" s="15" t="str">
        <f>協力難病指定医!I517</f>
        <v>前多　晟壮</v>
      </c>
      <c r="H517" s="42" t="str">
        <f>協力難病指定医!N517</f>
        <v>訪問診療部</v>
      </c>
      <c r="I517" s="20">
        <f>協力難病指定医!O517</f>
        <v>47208</v>
      </c>
    </row>
    <row r="518" spans="1:9" ht="30" customHeight="1" x14ac:dyDescent="0.15">
      <c r="A518" s="3">
        <v>517</v>
      </c>
      <c r="B518" s="8" t="str">
        <f>協力難病指定医!C518</f>
        <v>江戸川区</v>
      </c>
      <c r="C518" s="15" t="str">
        <f>協力難病指定医!J518</f>
        <v>医療法人社団慶津会　江戸川ふれあいクリニック</v>
      </c>
      <c r="D518" s="9" t="str">
        <f>協力難病指定医!K518</f>
        <v>133-0044</v>
      </c>
      <c r="E518" s="9" t="str">
        <f>協力難病指定医!L518</f>
        <v>江戸川区本一色３－６－４　せらび江戸川１Ｆ</v>
      </c>
      <c r="F518" s="10" t="str">
        <f>協力難病指定医!M518</f>
        <v>03-5661-5338</v>
      </c>
      <c r="G518" s="15" t="str">
        <f>協力難病指定医!I518</f>
        <v>髙岡　利和</v>
      </c>
      <c r="H518" s="42" t="str">
        <f>協力難病指定医!N518</f>
        <v>内科</v>
      </c>
      <c r="I518" s="20">
        <f>協力難病指定医!O518</f>
        <v>45930</v>
      </c>
    </row>
    <row r="519" spans="1:9" ht="30" customHeight="1" x14ac:dyDescent="0.15">
      <c r="A519" s="3">
        <v>518</v>
      </c>
      <c r="B519" s="8" t="str">
        <f>協力難病指定医!C519</f>
        <v>江戸川区</v>
      </c>
      <c r="C519" s="15" t="str">
        <f>協力難病指定医!J519</f>
        <v>医療法人社団晃山会　松江病院</v>
      </c>
      <c r="D519" s="9" t="str">
        <f>協力難病指定医!K519</f>
        <v>132-0025</v>
      </c>
      <c r="E519" s="9" t="str">
        <f>協力難病指定医!L519</f>
        <v>江戸川区松江２－６－１５</v>
      </c>
      <c r="F519" s="10" t="str">
        <f>協力難病指定医!M519</f>
        <v>03-3652-3121</v>
      </c>
      <c r="G519" s="15" t="str">
        <f>協力難病指定医!I519</f>
        <v>中村　直和</v>
      </c>
      <c r="H519" s="42" t="str">
        <f>協力難病指定医!N519</f>
        <v>外科</v>
      </c>
      <c r="I519" s="20">
        <f>協力難病指定医!O519</f>
        <v>47269</v>
      </c>
    </row>
    <row r="520" spans="1:9" ht="30" customHeight="1" x14ac:dyDescent="0.15">
      <c r="A520" s="3">
        <v>519</v>
      </c>
      <c r="B520" s="8" t="str">
        <f>協力難病指定医!C520</f>
        <v>江戸川区</v>
      </c>
      <c r="C520" s="15" t="str">
        <f>協力難病指定医!J520</f>
        <v>医療法人社団香雪会　香雪医院</v>
      </c>
      <c r="D520" s="9" t="str">
        <f>協力難病指定医!K520</f>
        <v>133-0061</v>
      </c>
      <c r="E520" s="9" t="str">
        <f>協力難病指定医!L520</f>
        <v>江戸川区篠崎町２－１－１</v>
      </c>
      <c r="F520" s="10" t="str">
        <f>協力難病指定医!M520</f>
        <v>03-5664-0777</v>
      </c>
      <c r="G520" s="15" t="str">
        <f>協力難病指定医!I520</f>
        <v>杉本　和隆</v>
      </c>
      <c r="H520" s="42" t="str">
        <f>協力難病指定医!N520</f>
        <v>内科、整形外科、老年精神科</v>
      </c>
      <c r="I520" s="20">
        <f>協力難病指定医!O520</f>
        <v>45961</v>
      </c>
    </row>
    <row r="521" spans="1:9" ht="30" customHeight="1" x14ac:dyDescent="0.15">
      <c r="A521" s="3">
        <v>520</v>
      </c>
      <c r="B521" s="8" t="str">
        <f>協力難病指定医!C521</f>
        <v>江戸川区</v>
      </c>
      <c r="C521" s="15" t="str">
        <f>協力難病指定医!J521</f>
        <v>医療法人社団昌葉会　北篠崎クリニック</v>
      </c>
      <c r="D521" s="9" t="str">
        <f>協力難病指定医!K521</f>
        <v>133-0053</v>
      </c>
      <c r="E521" s="9" t="str">
        <f>協力難病指定医!L521</f>
        <v>江戸川区北篠崎２－４－３</v>
      </c>
      <c r="F521" s="10" t="str">
        <f>協力難病指定医!M521</f>
        <v>03-3698-7225</v>
      </c>
      <c r="G521" s="15" t="str">
        <f>協力難病指定医!I521</f>
        <v>推津　昌司</v>
      </c>
      <c r="H521" s="42" t="str">
        <f>協力難病指定医!N521</f>
        <v>内科、小児科</v>
      </c>
      <c r="I521" s="20">
        <f>協力難病指定医!O521</f>
        <v>47542</v>
      </c>
    </row>
    <row r="522" spans="1:9" ht="30" customHeight="1" x14ac:dyDescent="0.15">
      <c r="A522" s="3">
        <v>521</v>
      </c>
      <c r="B522" s="8" t="str">
        <f>協力難病指定医!C522</f>
        <v>江戸川区</v>
      </c>
      <c r="C522" s="15" t="str">
        <f>協力難病指定医!J522</f>
        <v>医療法人社団靭生会　えどがわ在宅・透析クリニック</v>
      </c>
      <c r="D522" s="9" t="str">
        <f>協力難病指定医!K522</f>
        <v>113-0056</v>
      </c>
      <c r="E522" s="9" t="str">
        <f>協力難病指定医!L522</f>
        <v>江戸川区南小岩２－１８－９</v>
      </c>
      <c r="F522" s="10" t="str">
        <f>協力難病指定医!M522</f>
        <v>03-6870-7058</v>
      </c>
      <c r="G522" s="15" t="str">
        <f>協力難病指定医!I522</f>
        <v>佐藤　拓道</v>
      </c>
      <c r="H522" s="42" t="str">
        <f>協力難病指定医!N522</f>
        <v>内科、外科、緩和ケア内科</v>
      </c>
      <c r="I522" s="20">
        <f>協力難病指定医!O522</f>
        <v>47299</v>
      </c>
    </row>
    <row r="523" spans="1:9" ht="30" customHeight="1" x14ac:dyDescent="0.15">
      <c r="A523" s="3">
        <v>522</v>
      </c>
      <c r="B523" s="8" t="str">
        <f>協力難病指定医!C523</f>
        <v>江戸川区</v>
      </c>
      <c r="C523" s="15" t="str">
        <f>協力難病指定医!J523</f>
        <v>医療法人社団総愛会　総愛診療所</v>
      </c>
      <c r="D523" s="9" t="str">
        <f>協力難病指定医!K523</f>
        <v>132-0011</v>
      </c>
      <c r="E523" s="9" t="str">
        <f>協力難病指定医!L523</f>
        <v>江戸川区瑞江４－２０－１７－２Ｆ</v>
      </c>
      <c r="F523" s="10" t="str">
        <f>協力難病指定医!M523</f>
        <v>03-3677-6395</v>
      </c>
      <c r="G523" s="15" t="str">
        <f>協力難病指定医!I523</f>
        <v>清水　孝彦</v>
      </c>
      <c r="H523" s="42" t="str">
        <f>協力難病指定医!N523</f>
        <v>循環器内科</v>
      </c>
      <c r="I523" s="20">
        <f>協力難病指定医!O523</f>
        <v>46173</v>
      </c>
    </row>
    <row r="524" spans="1:9" ht="30" customHeight="1" x14ac:dyDescent="0.15">
      <c r="A524" s="3">
        <v>523</v>
      </c>
      <c r="B524" s="8" t="str">
        <f>協力難病指定医!C524</f>
        <v>江戸川区</v>
      </c>
      <c r="C524" s="15" t="str">
        <f>協力難病指定医!J524</f>
        <v>医療法人社団総風会　江戸川共済病院</v>
      </c>
      <c r="D524" s="9" t="str">
        <f>協力難病指定医!K524</f>
        <v>133-0065</v>
      </c>
      <c r="E524" s="9" t="str">
        <f>協力難病指定医!L524</f>
        <v>江戸川区南篠崎１－２－１６</v>
      </c>
      <c r="F524" s="10" t="str">
        <f>協力難病指定医!M524</f>
        <v>03-3679-5211</v>
      </c>
      <c r="G524" s="15" t="str">
        <f>協力難病指定医!I524</f>
        <v>古屋　あき子</v>
      </c>
      <c r="H524" s="42" t="str">
        <f>協力難病指定医!N524</f>
        <v>内科、脳神経内科、リハビリテーション科</v>
      </c>
      <c r="I524" s="20">
        <f>協力難病指定医!O524</f>
        <v>47026</v>
      </c>
    </row>
    <row r="525" spans="1:9" ht="30" customHeight="1" x14ac:dyDescent="0.15">
      <c r="A525" s="3">
        <v>524</v>
      </c>
      <c r="B525" s="8" t="str">
        <f>協力難病指定医!C525</f>
        <v>江戸川区</v>
      </c>
      <c r="C525" s="15" t="str">
        <f>協力難病指定医!J525</f>
        <v>医療法人社団二誠会　村上診療所</v>
      </c>
      <c r="D525" s="9" t="str">
        <f>協力難病指定医!K525</f>
        <v>133-0057</v>
      </c>
      <c r="E525" s="9" t="str">
        <f>協力難病指定医!L525</f>
        <v>江戸川区西小岩３－３１－１１</v>
      </c>
      <c r="F525" s="10" t="str">
        <f>協力難病指定医!M525</f>
        <v>03-3658-2021</v>
      </c>
      <c r="G525" s="15" t="str">
        <f>協力難病指定医!I525</f>
        <v>冨永　智加子</v>
      </c>
      <c r="H525" s="42" t="str">
        <f>協力難病指定医!N525</f>
        <v>精神科、心療内科</v>
      </c>
      <c r="I525" s="20">
        <f>協力難病指定医!O525</f>
        <v>45869</v>
      </c>
    </row>
    <row r="526" spans="1:9" ht="30" customHeight="1" x14ac:dyDescent="0.15">
      <c r="A526" s="3">
        <v>525</v>
      </c>
      <c r="B526" s="8" t="str">
        <f>協力難病指定医!C526</f>
        <v>江戸川区</v>
      </c>
      <c r="C526" s="15" t="str">
        <f>協力難病指定医!J526</f>
        <v>医療法人社団名聞会　江戸川南クリニック</v>
      </c>
      <c r="D526" s="9" t="str">
        <f>協力難病指定医!K526</f>
        <v>134-0088</v>
      </c>
      <c r="E526" s="9" t="str">
        <f>協力難病指定医!L526</f>
        <v>江戸川区西葛西３－３－１　第３ウツイビル１０５号</v>
      </c>
      <c r="F526" s="10" t="str">
        <f>協力難病指定医!M526</f>
        <v>03-6808-8813</v>
      </c>
      <c r="G526" s="15" t="str">
        <f>協力難病指定医!I526</f>
        <v>三島　有華</v>
      </c>
      <c r="H526" s="42" t="str">
        <f>協力難病指定医!N526</f>
        <v>内科</v>
      </c>
      <c r="I526" s="20">
        <f>協力難病指定医!O526</f>
        <v>46904</v>
      </c>
    </row>
    <row r="527" spans="1:9" ht="30" customHeight="1" x14ac:dyDescent="0.15">
      <c r="A527" s="3">
        <v>526</v>
      </c>
      <c r="B527" s="8" t="str">
        <f>協力難病指定医!C527</f>
        <v>江戸川区</v>
      </c>
      <c r="C527" s="15" t="str">
        <f>協力難病指定医!J527</f>
        <v>医療法人社団凛咲会　さくらクリニック</v>
      </c>
      <c r="D527" s="9" t="str">
        <f>協力難病指定医!K527</f>
        <v>133-0044</v>
      </c>
      <c r="E527" s="9" t="str">
        <f>協力難病指定医!L527</f>
        <v>江戸川区本一色２－１２－６－１Ｆ</v>
      </c>
      <c r="F527" s="10" t="str">
        <f>協力難病指定医!M527</f>
        <v>03-3656-6235</v>
      </c>
      <c r="G527" s="15" t="str">
        <f>協力難病指定医!I527</f>
        <v>川村　亮英</v>
      </c>
      <c r="H527" s="42" t="str">
        <f>協力難病指定医!N527</f>
        <v>内科、呼吸器内科、循環器内科、神経内科</v>
      </c>
      <c r="I527" s="20">
        <f>協力難病指定医!O527</f>
        <v>45930</v>
      </c>
    </row>
    <row r="528" spans="1:9" ht="30" customHeight="1" x14ac:dyDescent="0.15">
      <c r="A528" s="3">
        <v>527</v>
      </c>
      <c r="B528" s="8" t="str">
        <f>協力難病指定医!C528</f>
        <v>江戸川区</v>
      </c>
      <c r="C528" s="15" t="str">
        <f>協力難病指定医!J528</f>
        <v>葛西のかなめクリニック</v>
      </c>
      <c r="D528" s="9" t="str">
        <f>協力難病指定医!K528</f>
        <v>134-0083</v>
      </c>
      <c r="E528" s="9" t="str">
        <f>協力難病指定医!L528</f>
        <v>江戸川区中葛西５－２０－１４－１Ｆ</v>
      </c>
      <c r="F528" s="10" t="str">
        <f>協力難病指定医!M528</f>
        <v>03-6808-5881</v>
      </c>
      <c r="G528" s="15" t="str">
        <f>協力難病指定医!I528</f>
        <v>了德寺　剛</v>
      </c>
      <c r="H528" s="42" t="str">
        <f>協力難病指定医!N528</f>
        <v>内科</v>
      </c>
      <c r="I528" s="20">
        <f>協力難病指定医!O528</f>
        <v>46568</v>
      </c>
    </row>
    <row r="529" spans="1:9" ht="30" customHeight="1" x14ac:dyDescent="0.15">
      <c r="A529" s="3">
        <v>528</v>
      </c>
      <c r="B529" s="8" t="str">
        <f>協力難病指定医!C529</f>
        <v>江戸川区</v>
      </c>
      <c r="C529" s="15" t="str">
        <f>協力難病指定医!J529</f>
        <v>社会福祉法人仁生社　江戸川病院</v>
      </c>
      <c r="D529" s="9" t="str">
        <f>協力難病指定医!K529</f>
        <v>133-0052</v>
      </c>
      <c r="E529" s="9" t="str">
        <f>協力難病指定医!L529</f>
        <v>江戸川区東小岩２－２４－１８</v>
      </c>
      <c r="F529" s="10" t="str">
        <f>協力難病指定医!M529</f>
        <v>03-3673-1221</v>
      </c>
      <c r="G529" s="15" t="str">
        <f>協力難病指定医!I529</f>
        <v>後藤　宏顕</v>
      </c>
      <c r="H529" s="42" t="str">
        <f>協力難病指定医!N529</f>
        <v>腫瘍血液内科</v>
      </c>
      <c r="I529" s="20">
        <f>協力難病指定医!O529</f>
        <v>46446</v>
      </c>
    </row>
    <row r="530" spans="1:9" ht="30" customHeight="1" x14ac:dyDescent="0.15">
      <c r="A530" s="3">
        <v>529</v>
      </c>
      <c r="B530" s="8" t="str">
        <f>協力難病指定医!C530</f>
        <v>江戸川区</v>
      </c>
      <c r="C530" s="15" t="str">
        <f>協力難病指定医!J530</f>
        <v>平嶋胃腸科眼科</v>
      </c>
      <c r="D530" s="9" t="str">
        <f>協力難病指定医!K530</f>
        <v>132-0014</v>
      </c>
      <c r="E530" s="9" t="str">
        <f>協力難病指定医!L530</f>
        <v>江戸川区東瑞江１－２６－１３　坂田瑞江第２ビル２Ｆ</v>
      </c>
      <c r="F530" s="10" t="str">
        <f>協力難病指定医!M530</f>
        <v>03-3698-1241</v>
      </c>
      <c r="G530" s="15" t="str">
        <f>協力難病指定医!I530</f>
        <v>平嶋　正直</v>
      </c>
      <c r="H530" s="42" t="str">
        <f>協力難病指定医!N530</f>
        <v>内科、胃腸科</v>
      </c>
      <c r="I530" s="20">
        <f>協力難病指定医!O530</f>
        <v>45930</v>
      </c>
    </row>
    <row r="531" spans="1:9" ht="30" customHeight="1" x14ac:dyDescent="0.15">
      <c r="A531" s="3">
        <v>530</v>
      </c>
      <c r="B531" s="8" t="str">
        <f>協力難病指定医!C531</f>
        <v>江戸川区</v>
      </c>
      <c r="C531" s="15" t="str">
        <f>協力難病指定医!J531</f>
        <v>平嶋胃腸科眼科</v>
      </c>
      <c r="D531" s="9" t="str">
        <f>協力難病指定医!K531</f>
        <v>132-0014</v>
      </c>
      <c r="E531" s="9" t="str">
        <f>協力難病指定医!L531</f>
        <v>江戸川区東瑞江１－２６－１３　坂田瑞江第２ビル２Ｆ</v>
      </c>
      <c r="F531" s="10" t="str">
        <f>協力難病指定医!M531</f>
        <v>03-3698-1241</v>
      </c>
      <c r="G531" s="15" t="str">
        <f>協力難病指定医!I531</f>
        <v>平嶋　清美</v>
      </c>
      <c r="H531" s="42" t="str">
        <f>協力難病指定医!N531</f>
        <v>眼科</v>
      </c>
      <c r="I531" s="20">
        <f>協力難病指定医!O531</f>
        <v>45930</v>
      </c>
    </row>
    <row r="532" spans="1:9" ht="30" customHeight="1" x14ac:dyDescent="0.15">
      <c r="A532" s="3">
        <v>531</v>
      </c>
      <c r="B532" s="8" t="str">
        <f>協力難病指定医!C532</f>
        <v>江戸川区</v>
      </c>
      <c r="C532" s="15" t="str">
        <f>協力難病指定医!J532</f>
        <v>北浦医院</v>
      </c>
      <c r="D532" s="9" t="str">
        <f>協力難病指定医!K532</f>
        <v>132-0035</v>
      </c>
      <c r="E532" s="9" t="str">
        <f>協力難病指定医!L532</f>
        <v>江戸川区平井１－５－７</v>
      </c>
      <c r="F532" s="10" t="str">
        <f>協力難病指定医!M532</f>
        <v>03-3685-1177</v>
      </c>
      <c r="G532" s="15" t="str">
        <f>協力難病指定医!I532</f>
        <v>北浦　健一</v>
      </c>
      <c r="H532" s="42" t="str">
        <f>協力難病指定医!N532</f>
        <v>内科、消化器内科</v>
      </c>
      <c r="I532" s="20">
        <f>協力難病指定医!O532</f>
        <v>47664</v>
      </c>
    </row>
    <row r="533" spans="1:9" ht="30" customHeight="1" x14ac:dyDescent="0.15">
      <c r="A533" s="3">
        <v>532</v>
      </c>
      <c r="B533" s="8" t="str">
        <f>協力難病指定医!C533</f>
        <v>八王子市</v>
      </c>
      <c r="C533" s="15" t="str">
        <f>協力難病指定医!J533</f>
        <v>グレース皮膚科医院</v>
      </c>
      <c r="D533" s="9" t="str">
        <f>協力難病指定医!K533</f>
        <v>192-0085</v>
      </c>
      <c r="E533" s="9" t="str">
        <f>協力難病指定医!L533</f>
        <v>八王子市中町４－３　二葉ビル２Ｆ・３Ｆ</v>
      </c>
      <c r="F533" s="10" t="str">
        <f>協力難病指定医!M533</f>
        <v>042-645-5060</v>
      </c>
      <c r="G533" s="15" t="str">
        <f>協力難病指定医!I533</f>
        <v>赤坂　江美子</v>
      </c>
      <c r="H533" s="42" t="str">
        <f>協力難病指定医!N533</f>
        <v>皮膚科</v>
      </c>
      <c r="I533" s="20">
        <f>協力難病指定医!O533</f>
        <v>46142</v>
      </c>
    </row>
    <row r="534" spans="1:9" ht="30" customHeight="1" x14ac:dyDescent="0.15">
      <c r="A534" s="3">
        <v>533</v>
      </c>
      <c r="B534" s="8" t="str">
        <f>協力難病指定医!C534</f>
        <v>八王子市</v>
      </c>
      <c r="C534" s="15" t="str">
        <f>協力難病指定医!J534</f>
        <v>はちせい健友クリニック</v>
      </c>
      <c r="D534" s="9" t="str">
        <f>協力難病指定医!K534</f>
        <v>193-0815</v>
      </c>
      <c r="E534" s="9" t="str">
        <f>協力難病指定医!L534</f>
        <v>八王子市叶谷町８９０－５</v>
      </c>
      <c r="F534" s="10" t="str">
        <f>協力難病指定医!M534</f>
        <v>042-622-3662</v>
      </c>
      <c r="G534" s="15" t="str">
        <f>協力難病指定医!I534</f>
        <v>小川　一夫</v>
      </c>
      <c r="H534" s="42" t="str">
        <f>協力難病指定医!N534</f>
        <v>内科</v>
      </c>
      <c r="I534" s="20">
        <f>協力難病指定医!O534</f>
        <v>46446</v>
      </c>
    </row>
    <row r="535" spans="1:9" ht="30" customHeight="1" x14ac:dyDescent="0.15">
      <c r="A535" s="3">
        <v>534</v>
      </c>
      <c r="B535" s="8" t="str">
        <f>協力難病指定医!C535</f>
        <v>八王子市</v>
      </c>
      <c r="C535" s="15" t="str">
        <f>協力難病指定医!J535</f>
        <v>医療法人永寿会　陵北病院</v>
      </c>
      <c r="D535" s="9" t="str">
        <f>協力難病指定医!K535</f>
        <v>192-0153</v>
      </c>
      <c r="E535" s="9" t="str">
        <f>協力難病指定医!L535</f>
        <v>八王子市西寺方町３１５</v>
      </c>
      <c r="F535" s="10" t="str">
        <f>協力難病指定医!M535</f>
        <v>042-651-3231</v>
      </c>
      <c r="G535" s="15" t="str">
        <f>協力難病指定医!I535</f>
        <v>阿部　守雄</v>
      </c>
      <c r="H535" s="42" t="str">
        <f>協力難病指定医!N535</f>
        <v>内科</v>
      </c>
      <c r="I535" s="20">
        <f>協力難病指定医!O535</f>
        <v>47573</v>
      </c>
    </row>
    <row r="536" spans="1:9" ht="30" customHeight="1" x14ac:dyDescent="0.15">
      <c r="A536" s="3">
        <v>535</v>
      </c>
      <c r="B536" s="8" t="str">
        <f>協力難病指定医!C536</f>
        <v>八王子市</v>
      </c>
      <c r="C536" s="15" t="str">
        <f>協力難病指定医!J536</f>
        <v>医療法人永寿会　陵北病院</v>
      </c>
      <c r="D536" s="9" t="str">
        <f>協力難病指定医!K536</f>
        <v>192-0153</v>
      </c>
      <c r="E536" s="9" t="str">
        <f>協力難病指定医!L536</f>
        <v>八王子市西寺方町３１５</v>
      </c>
      <c r="F536" s="10" t="str">
        <f>協力難病指定医!M536</f>
        <v>042-651-3231</v>
      </c>
      <c r="G536" s="15" t="str">
        <f>協力難病指定医!I536</f>
        <v>河手　典彦</v>
      </c>
      <c r="H536" s="42" t="str">
        <f>協力難病指定医!N536</f>
        <v>内科</v>
      </c>
      <c r="I536" s="20">
        <f>協力難病指定医!O536</f>
        <v>47573</v>
      </c>
    </row>
    <row r="537" spans="1:9" ht="30" customHeight="1" x14ac:dyDescent="0.15">
      <c r="A537" s="3">
        <v>536</v>
      </c>
      <c r="B537" s="8" t="str">
        <f>協力難病指定医!C537</f>
        <v>八王子市</v>
      </c>
      <c r="C537" s="15" t="str">
        <f>協力難病指定医!J537</f>
        <v>医療法人永寿会　陵北病院</v>
      </c>
      <c r="D537" s="9" t="str">
        <f>協力難病指定医!K537</f>
        <v>192-0153</v>
      </c>
      <c r="E537" s="9" t="str">
        <f>協力難病指定医!L537</f>
        <v>八王子市西寺方町３１５</v>
      </c>
      <c r="F537" s="10" t="str">
        <f>協力難病指定医!M537</f>
        <v>042-651-3231</v>
      </c>
      <c r="G537" s="15" t="str">
        <f>協力難病指定医!I537</f>
        <v>蒲地　麻衣子</v>
      </c>
      <c r="H537" s="42" t="str">
        <f>協力難病指定医!N537</f>
        <v>内科</v>
      </c>
      <c r="I537" s="20">
        <f>協力難病指定医!O537</f>
        <v>47603</v>
      </c>
    </row>
    <row r="538" spans="1:9" ht="30" customHeight="1" x14ac:dyDescent="0.15">
      <c r="A538" s="3">
        <v>537</v>
      </c>
      <c r="B538" s="8" t="str">
        <f>協力難病指定医!C538</f>
        <v>八王子市</v>
      </c>
      <c r="C538" s="15" t="str">
        <f>協力難病指定医!J538</f>
        <v>医療法人永寿会　陵北病院</v>
      </c>
      <c r="D538" s="9" t="str">
        <f>協力難病指定医!K538</f>
        <v>192-0153</v>
      </c>
      <c r="E538" s="9" t="str">
        <f>協力難病指定医!L538</f>
        <v>八王子市西寺方町３１５</v>
      </c>
      <c r="F538" s="10" t="str">
        <f>協力難病指定医!M538</f>
        <v>042-651-3231</v>
      </c>
      <c r="G538" s="15" t="str">
        <f>協力難病指定医!I538</f>
        <v>寺田　宗仁</v>
      </c>
      <c r="H538" s="42" t="str">
        <f>協力難病指定医!N538</f>
        <v>内科</v>
      </c>
      <c r="I538" s="20">
        <f>協力難病指定医!O538</f>
        <v>47603</v>
      </c>
    </row>
    <row r="539" spans="1:9" ht="30" customHeight="1" x14ac:dyDescent="0.15">
      <c r="A539" s="3">
        <v>538</v>
      </c>
      <c r="B539" s="8" t="str">
        <f>協力難病指定医!C539</f>
        <v>八王子市</v>
      </c>
      <c r="C539" s="15" t="str">
        <f>協力難病指定医!J539</f>
        <v>医療法人永寿会　陵北病院</v>
      </c>
      <c r="D539" s="9" t="str">
        <f>協力難病指定医!K539</f>
        <v>192-0153</v>
      </c>
      <c r="E539" s="9" t="str">
        <f>協力難病指定医!L539</f>
        <v>八王子市西寺方町３１５</v>
      </c>
      <c r="F539" s="10" t="str">
        <f>協力難病指定医!M539</f>
        <v>042-651-3231</v>
      </c>
      <c r="G539" s="15" t="str">
        <f>協力難病指定医!I539</f>
        <v>田中　裕之</v>
      </c>
      <c r="H539" s="42" t="str">
        <f>協力難病指定医!N539</f>
        <v>内科</v>
      </c>
      <c r="I539" s="20">
        <f>協力難病指定医!O539</f>
        <v>47603</v>
      </c>
    </row>
    <row r="540" spans="1:9" ht="30" customHeight="1" x14ac:dyDescent="0.15">
      <c r="A540" s="3">
        <v>539</v>
      </c>
      <c r="B540" s="8" t="str">
        <f>協力難病指定医!C540</f>
        <v>八王子市</v>
      </c>
      <c r="C540" s="15" t="str">
        <f>協力難病指定医!J540</f>
        <v>医療法人永寿会　陵北病院</v>
      </c>
      <c r="D540" s="9" t="str">
        <f>協力難病指定医!K540</f>
        <v>192-0153</v>
      </c>
      <c r="E540" s="9" t="str">
        <f>協力難病指定医!L540</f>
        <v>八王子市西寺方町３１５</v>
      </c>
      <c r="F540" s="10" t="str">
        <f>協力難病指定医!M540</f>
        <v>042-651-3231</v>
      </c>
      <c r="G540" s="15" t="str">
        <f>協力難病指定医!I540</f>
        <v>林　泉</v>
      </c>
      <c r="H540" s="42" t="str">
        <f>協力難病指定医!N540</f>
        <v>内科</v>
      </c>
      <c r="I540" s="20">
        <f>協力難病指定医!O540</f>
        <v>47603</v>
      </c>
    </row>
    <row r="541" spans="1:9" ht="30" customHeight="1" x14ac:dyDescent="0.15">
      <c r="A541" s="3">
        <v>540</v>
      </c>
      <c r="B541" s="8" t="str">
        <f>協力難病指定医!C541</f>
        <v>八王子市</v>
      </c>
      <c r="C541" s="15" t="str">
        <f>協力難病指定医!J541</f>
        <v>医療法人永寿会　陵北病院</v>
      </c>
      <c r="D541" s="9" t="str">
        <f>協力難病指定医!K541</f>
        <v>192-0153</v>
      </c>
      <c r="E541" s="9" t="str">
        <f>協力難病指定医!L541</f>
        <v>八王子市西寺方町３１５</v>
      </c>
      <c r="F541" s="10" t="str">
        <f>協力難病指定医!M541</f>
        <v>042-651-3231</v>
      </c>
      <c r="G541" s="15" t="str">
        <f>協力難病指定医!I541</f>
        <v>齋藤　秀樹</v>
      </c>
      <c r="H541" s="42" t="str">
        <f>協力難病指定医!N541</f>
        <v>内科</v>
      </c>
      <c r="I541" s="20">
        <f>協力難病指定医!O541</f>
        <v>47603</v>
      </c>
    </row>
    <row r="542" spans="1:9" ht="30" customHeight="1" x14ac:dyDescent="0.15">
      <c r="A542" s="3">
        <v>541</v>
      </c>
      <c r="B542" s="8" t="str">
        <f>協力難病指定医!C542</f>
        <v>八王子市</v>
      </c>
      <c r="C542" s="15" t="str">
        <f>協力難病指定医!J542</f>
        <v>医療法人財団共立医療会　八王子共立診療所</v>
      </c>
      <c r="D542" s="9" t="str">
        <f>協力難病指定医!K542</f>
        <v>192-0082</v>
      </c>
      <c r="E542" s="9" t="str">
        <f>協力難病指定医!L542</f>
        <v>八王子市東町２－３</v>
      </c>
      <c r="F542" s="10" t="str">
        <f>協力難病指定医!M542</f>
        <v>042-639-7621</v>
      </c>
      <c r="G542" s="15" t="str">
        <f>協力難病指定医!I542</f>
        <v>奥野　開斗</v>
      </c>
      <c r="H542" s="42" t="str">
        <f>協力難病指定医!N542</f>
        <v>内科</v>
      </c>
      <c r="I542" s="20">
        <f>協力難病指定医!O542</f>
        <v>45991</v>
      </c>
    </row>
    <row r="543" spans="1:9" ht="30" customHeight="1" x14ac:dyDescent="0.15">
      <c r="A543" s="3">
        <v>542</v>
      </c>
      <c r="B543" s="8" t="str">
        <f>協力難病指定医!C543</f>
        <v>八王子市</v>
      </c>
      <c r="C543" s="15" t="str">
        <f>協力難病指定医!J543</f>
        <v>医療法人社団　かけい医院</v>
      </c>
      <c r="D543" s="9" t="str">
        <f>協力難病指定医!K543</f>
        <v>193-0931</v>
      </c>
      <c r="E543" s="9" t="str">
        <f>協力難病指定医!L543</f>
        <v>八王子市台町３－１７－５</v>
      </c>
      <c r="F543" s="10" t="str">
        <f>協力難病指定医!M543</f>
        <v>042-622-4093</v>
      </c>
      <c r="G543" s="15" t="str">
        <f>協力難病指定医!I543</f>
        <v>石川　純也</v>
      </c>
      <c r="H543" s="42" t="str">
        <f>協力難病指定医!N543</f>
        <v>内科、総合診療科</v>
      </c>
      <c r="I543" s="20">
        <f>協力難病指定医!O543</f>
        <v>47149</v>
      </c>
    </row>
    <row r="544" spans="1:9" ht="30" customHeight="1" x14ac:dyDescent="0.15">
      <c r="A544" s="3">
        <v>543</v>
      </c>
      <c r="B544" s="8" t="str">
        <f>協力難病指定医!C544</f>
        <v>八王子市</v>
      </c>
      <c r="C544" s="15" t="str">
        <f>協力難病指定医!J544</f>
        <v>医療法人社団　かけい医院</v>
      </c>
      <c r="D544" s="9" t="str">
        <f>協力難病指定医!K544</f>
        <v>193-0931</v>
      </c>
      <c r="E544" s="9" t="str">
        <f>協力難病指定医!L544</f>
        <v>八王子市台町３－１７－５</v>
      </c>
      <c r="F544" s="10" t="str">
        <f>協力難病指定医!M544</f>
        <v>042-622-4093</v>
      </c>
      <c r="G544" s="15" t="str">
        <f>協力難病指定医!I544</f>
        <v>筧　孝太郎</v>
      </c>
      <c r="H544" s="42" t="str">
        <f>協力難病指定医!N544</f>
        <v>内科</v>
      </c>
      <c r="I544" s="20">
        <f>協力難病指定医!O544</f>
        <v>47118</v>
      </c>
    </row>
    <row r="545" spans="1:9" ht="30" customHeight="1" x14ac:dyDescent="0.15">
      <c r="A545" s="3">
        <v>544</v>
      </c>
      <c r="B545" s="8" t="str">
        <f>協力難病指定医!C545</f>
        <v>八王子市</v>
      </c>
      <c r="C545" s="15" t="str">
        <f>協力難病指定医!J545</f>
        <v>医療法人社団　八王子中央診療所</v>
      </c>
      <c r="D545" s="9" t="str">
        <f>協力難病指定医!K545</f>
        <v>192-0053</v>
      </c>
      <c r="E545" s="9" t="str">
        <f>協力難病指定医!L545</f>
        <v>八王子市八幡町５－１１</v>
      </c>
      <c r="F545" s="10" t="str">
        <f>協力難病指定医!M545</f>
        <v>042-626-5591</v>
      </c>
      <c r="G545" s="15" t="str">
        <f>協力難病指定医!I545</f>
        <v>山田　眞</v>
      </c>
      <c r="H545" s="42" t="str">
        <f>協力難病指定医!N545</f>
        <v>内科、小児科</v>
      </c>
      <c r="I545" s="20">
        <f>協力難病指定医!O545</f>
        <v>45900</v>
      </c>
    </row>
    <row r="546" spans="1:9" ht="30" customHeight="1" x14ac:dyDescent="0.15">
      <c r="A546" s="3">
        <v>545</v>
      </c>
      <c r="B546" s="8" t="str">
        <f>協力難病指定医!C546</f>
        <v>八王子市</v>
      </c>
      <c r="C546" s="15" t="str">
        <f>協力難病指定医!J546</f>
        <v>医療法人社団まなと会　はしもと小児科</v>
      </c>
      <c r="D546" s="9" t="str">
        <f>協力難病指定医!K546</f>
        <v>193-0942</v>
      </c>
      <c r="E546" s="9" t="str">
        <f>協力難病指定医!L546</f>
        <v>八王子市椚田町５５７－３</v>
      </c>
      <c r="F546" s="10" t="str">
        <f>協力難病指定医!M546</f>
        <v>042-668-8555</v>
      </c>
      <c r="G546" s="15" t="str">
        <f>協力難病指定医!I546</f>
        <v>橋本　政樹</v>
      </c>
      <c r="H546" s="42" t="str">
        <f>協力難病指定医!N546</f>
        <v>小児科</v>
      </c>
      <c r="I546" s="20">
        <f>協力難病指定医!O546</f>
        <v>47573</v>
      </c>
    </row>
    <row r="547" spans="1:9" ht="30" customHeight="1" x14ac:dyDescent="0.15">
      <c r="A547" s="3">
        <v>546</v>
      </c>
      <c r="B547" s="8" t="str">
        <f>協力難病指定医!C547</f>
        <v>八王子市</v>
      </c>
      <c r="C547" s="15" t="str">
        <f>協力難病指定医!J547</f>
        <v>医療法人社団永生会　グリーングラス川口町クリニック</v>
      </c>
      <c r="D547" s="9" t="str">
        <f>協力難病指定医!K547</f>
        <v>193-0801</v>
      </c>
      <c r="E547" s="9" t="str">
        <f>協力難病指定医!L547</f>
        <v>八王子市川口町１５９１－１</v>
      </c>
      <c r="F547" s="10" t="str">
        <f>協力難病指定医!M547</f>
        <v>02-659-1755</v>
      </c>
      <c r="G547" s="15" t="str">
        <f>協力難病指定医!I547</f>
        <v>立川　高志</v>
      </c>
      <c r="H547" s="42" t="str">
        <f>協力難病指定医!N547</f>
        <v>内科</v>
      </c>
      <c r="I547" s="20">
        <f>協力難病指定医!O547</f>
        <v>47361</v>
      </c>
    </row>
    <row r="548" spans="1:9" ht="30" customHeight="1" x14ac:dyDescent="0.15">
      <c r="A548" s="3">
        <v>547</v>
      </c>
      <c r="B548" s="8" t="str">
        <f>協力難病指定医!C548</f>
        <v>八王子市</v>
      </c>
      <c r="C548" s="15" t="str">
        <f>協力難病指定医!J548</f>
        <v>医療法人社団永生会　グリーングラス南大沢クリニック</v>
      </c>
      <c r="D548" s="9" t="str">
        <f>協力難病指定医!K548</f>
        <v>192-0372</v>
      </c>
      <c r="E548" s="9" t="str">
        <f>協力難病指定医!L548</f>
        <v>八王子市下柚木２－２６－１１</v>
      </c>
      <c r="F548" s="10" t="str">
        <f>協力難病指定医!M548</f>
        <v>042-682-3580</v>
      </c>
      <c r="G548" s="15" t="str">
        <f>協力難病指定医!I548</f>
        <v>猪飼　美香</v>
      </c>
      <c r="H548" s="42" t="str">
        <f>協力難病指定医!N548</f>
        <v>内科</v>
      </c>
      <c r="I548" s="20">
        <f>協力難病指定医!O548</f>
        <v>46173</v>
      </c>
    </row>
    <row r="549" spans="1:9" ht="30" customHeight="1" x14ac:dyDescent="0.15">
      <c r="A549" s="3">
        <v>548</v>
      </c>
      <c r="B549" s="8" t="str">
        <f>協力難病指定医!C549</f>
        <v>八王子市</v>
      </c>
      <c r="C549" s="15" t="str">
        <f>協力難病指定医!J549</f>
        <v>医療法人社団宏誠会　髙山外科眼科医院</v>
      </c>
      <c r="D549" s="9" t="str">
        <f>協力難病指定医!K549</f>
        <v>193-0816</v>
      </c>
      <c r="E549" s="9" t="str">
        <f>協力難病指定医!L549</f>
        <v>八王子市大楽寺町４９６</v>
      </c>
      <c r="F549" s="10" t="str">
        <f>協力難病指定医!M549</f>
        <v>042-625-0148</v>
      </c>
      <c r="G549" s="15" t="str">
        <f>協力難病指定医!I549</f>
        <v>髙山　純一</v>
      </c>
      <c r="H549" s="42" t="str">
        <f>協力難病指定医!N549</f>
        <v>外科、内科</v>
      </c>
      <c r="I549" s="20">
        <f>協力難病指定医!O549</f>
        <v>47603</v>
      </c>
    </row>
    <row r="550" spans="1:9" ht="30" customHeight="1" x14ac:dyDescent="0.15">
      <c r="A550" s="3">
        <v>549</v>
      </c>
      <c r="B550" s="8" t="str">
        <f>協力難病指定医!C550</f>
        <v>八王子市</v>
      </c>
      <c r="C550" s="15" t="str">
        <f>協力難病指定医!J550</f>
        <v>医療法人社団三楽会　ひめのクリニック</v>
      </c>
      <c r="D550" s="9" t="str">
        <f>協力難病指定医!K550</f>
        <v>192-0355</v>
      </c>
      <c r="E550" s="9" t="str">
        <f>協力難病指定医!L550</f>
        <v>八王子市堀之内２－１０－２９　日高ビル２Ｆ</v>
      </c>
      <c r="F550" s="10" t="str">
        <f>協力難病指定医!M550</f>
        <v>042-675-9995</v>
      </c>
      <c r="G550" s="15" t="str">
        <f>協力難病指定医!I550</f>
        <v>姫野　昌彦</v>
      </c>
      <c r="H550" s="42" t="str">
        <f>協力難病指定医!N550</f>
        <v>内科、小児科、胃腸科</v>
      </c>
      <c r="I550" s="20">
        <f>協力難病指定医!O550</f>
        <v>47726</v>
      </c>
    </row>
    <row r="551" spans="1:9" ht="30" customHeight="1" x14ac:dyDescent="0.15">
      <c r="A551" s="3">
        <v>550</v>
      </c>
      <c r="B551" s="8" t="str">
        <f>協力難病指定医!C551</f>
        <v>八王子市</v>
      </c>
      <c r="C551" s="15" t="str">
        <f>協力難病指定医!J551</f>
        <v>医療法人社団三友会　あけぼのクリニック</v>
      </c>
      <c r="D551" s="9" t="str">
        <f>協力難病指定医!K551</f>
        <v>193-0934</v>
      </c>
      <c r="E551" s="9" t="str">
        <f>協力難病指定医!L551</f>
        <v>八王子市小比企町１７２２－５</v>
      </c>
      <c r="F551" s="10" t="str">
        <f>協力難病指定医!M551</f>
        <v>042-636-1100</v>
      </c>
      <c r="G551" s="15" t="str">
        <f>協力難病指定医!I551</f>
        <v>井上　慶一</v>
      </c>
      <c r="H551" s="42" t="str">
        <f>協力難病指定医!N551</f>
        <v>内科、血液透析</v>
      </c>
      <c r="I551" s="20">
        <f>協力難病指定医!O551</f>
        <v>47664</v>
      </c>
    </row>
    <row r="552" spans="1:9" ht="30" customHeight="1" x14ac:dyDescent="0.15">
      <c r="A552" s="3">
        <v>551</v>
      </c>
      <c r="B552" s="8" t="str">
        <f>協力難病指定医!C552</f>
        <v>八王子市</v>
      </c>
      <c r="C552" s="15" t="str">
        <f>協力難病指定医!J552</f>
        <v>医療法人社団七星会　中野団地診療所</v>
      </c>
      <c r="D552" s="9" t="str">
        <f>協力難病指定医!K552</f>
        <v>192-0042</v>
      </c>
      <c r="E552" s="9" t="str">
        <f>協力難病指定医!L552</f>
        <v>八王子市中野山王２－２８－９</v>
      </c>
      <c r="F552" s="10" t="str">
        <f>協力難病指定医!M552</f>
        <v>042-623-5488</v>
      </c>
      <c r="G552" s="15" t="str">
        <f>協力難病指定医!I552</f>
        <v>外山　攻</v>
      </c>
      <c r="H552" s="42" t="str">
        <f>協力難病指定医!N552</f>
        <v>内科、小児科</v>
      </c>
      <c r="I552" s="20">
        <f>協力難病指定医!O552</f>
        <v>47452</v>
      </c>
    </row>
    <row r="553" spans="1:9" ht="30" customHeight="1" x14ac:dyDescent="0.15">
      <c r="A553" s="3">
        <v>552</v>
      </c>
      <c r="B553" s="8" t="str">
        <f>協力難病指定医!C553</f>
        <v>八王子市</v>
      </c>
      <c r="C553" s="15" t="str">
        <f>協力難病指定医!J553</f>
        <v>医療法人社団信隆会　京王八王子クリニック</v>
      </c>
      <c r="D553" s="9" t="str">
        <f>協力難病指定医!K553</f>
        <v>192-0046</v>
      </c>
      <c r="E553" s="9" t="str">
        <f>協力難病指定医!L553</f>
        <v>八王子市明神町４－７－１４　八王子ＯＮビル</v>
      </c>
      <c r="F553" s="10" t="str">
        <f>協力難病指定医!M553</f>
        <v>042-645-7878</v>
      </c>
      <c r="G553" s="15" t="str">
        <f>協力難病指定医!I553</f>
        <v>末松　隆二</v>
      </c>
      <c r="H553" s="42" t="str">
        <f>協力難病指定医!N553</f>
        <v>内科、循環器科</v>
      </c>
      <c r="I553" s="20">
        <f>協力難病指定医!O553</f>
        <v>45930</v>
      </c>
    </row>
    <row r="554" spans="1:9" ht="30" customHeight="1" x14ac:dyDescent="0.15">
      <c r="A554" s="3">
        <v>553</v>
      </c>
      <c r="B554" s="8" t="str">
        <f>協力難病指定医!C554</f>
        <v>八王子市</v>
      </c>
      <c r="C554" s="15" t="str">
        <f>協力難病指定医!J554</f>
        <v>医療法人社団積心会　澤渡循環器クリニック</v>
      </c>
      <c r="D554" s="9" t="str">
        <f>協力難病指定医!K554</f>
        <v>192-0911</v>
      </c>
      <c r="E554" s="9" t="str">
        <f>協力難病指定医!L554</f>
        <v>八王子市打越町１１９７－１</v>
      </c>
      <c r="F554" s="10" t="str">
        <f>協力難病指定医!M554</f>
        <v>042-632-0255</v>
      </c>
      <c r="G554" s="15" t="str">
        <f>協力難病指定医!I554</f>
        <v>島袋　高志</v>
      </c>
      <c r="H554" s="42" t="str">
        <f>協力難病指定医!N554</f>
        <v>循環器科</v>
      </c>
      <c r="I554" s="20">
        <f>協力難病指定医!O554</f>
        <v>45869</v>
      </c>
    </row>
    <row r="555" spans="1:9" ht="30" customHeight="1" x14ac:dyDescent="0.15">
      <c r="A555" s="3">
        <v>554</v>
      </c>
      <c r="B555" s="8" t="str">
        <f>協力難病指定医!C555</f>
        <v>八王子市</v>
      </c>
      <c r="C555" s="15" t="str">
        <f>協力難病指定医!J555</f>
        <v>医療法人社団積心会　澤渡循環器クリニック</v>
      </c>
      <c r="D555" s="9" t="str">
        <f>協力難病指定医!K555</f>
        <v>192-0911</v>
      </c>
      <c r="E555" s="9" t="str">
        <f>協力難病指定医!L555</f>
        <v>八王子市打越町１１９７－１　ステップコートはけしたビルＦＭ１－２</v>
      </c>
      <c r="F555" s="10" t="str">
        <f>協力難病指定医!M555</f>
        <v>042-632-0255</v>
      </c>
      <c r="G555" s="15" t="str">
        <f>協力難病指定医!I555</f>
        <v>澤渡　和男</v>
      </c>
      <c r="H555" s="42" t="str">
        <f>協力難病指定医!N555</f>
        <v>循環器科、心臓血管外科、内科、外科、呼吸器科、呼吸器外科</v>
      </c>
      <c r="I555" s="20">
        <f>協力難病指定医!O555</f>
        <v>47695</v>
      </c>
    </row>
    <row r="556" spans="1:9" ht="30" customHeight="1" x14ac:dyDescent="0.15">
      <c r="A556" s="3">
        <v>555</v>
      </c>
      <c r="B556" s="8" t="str">
        <f>協力難病指定医!C556</f>
        <v>八王子市</v>
      </c>
      <c r="C556" s="15" t="str">
        <f>協力難病指定医!J556</f>
        <v>医療法人社団斗南堂　八王子クリニック</v>
      </c>
      <c r="D556" s="9" t="str">
        <f>協力難病指定医!K556</f>
        <v>192-0081</v>
      </c>
      <c r="E556" s="9" t="str">
        <f>協力難病指定医!L556</f>
        <v>八王子市横山町１１－５　斗南堂ビル</v>
      </c>
      <c r="F556" s="10" t="str">
        <f>協力難病指定医!M556</f>
        <v>042-643-3717</v>
      </c>
      <c r="G556" s="15" t="str">
        <f>協力難病指定医!I556</f>
        <v>井藤　尚文</v>
      </c>
      <c r="H556" s="42" t="str">
        <f>協力難病指定医!N556</f>
        <v>外科、肛門科、皮膚科、胃腸科</v>
      </c>
      <c r="I556" s="20">
        <f>協力難病指定医!O556</f>
        <v>46843</v>
      </c>
    </row>
    <row r="557" spans="1:9" ht="30" customHeight="1" x14ac:dyDescent="0.15">
      <c r="A557" s="3">
        <v>556</v>
      </c>
      <c r="B557" s="8" t="str">
        <f>協力難病指定医!C557</f>
        <v>八王子市</v>
      </c>
      <c r="C557" s="15" t="str">
        <f>協力難病指定医!J557</f>
        <v>医療法人社団裕祐会　丸岡耳鼻咽喉科</v>
      </c>
      <c r="D557" s="9" t="str">
        <f>協力難病指定医!K557</f>
        <v>192-0911</v>
      </c>
      <c r="E557" s="9" t="str">
        <f>協力難病指定医!L557</f>
        <v>八王子市打越町３４４－６　カリヨンプラス４F</v>
      </c>
      <c r="F557" s="10" t="str">
        <f>協力難病指定医!M557</f>
        <v>042-642-4187</v>
      </c>
      <c r="G557" s="15" t="str">
        <f>協力難病指定医!I557</f>
        <v>丸岡　秀裕</v>
      </c>
      <c r="H557" s="42" t="str">
        <f>協力難病指定医!N557</f>
        <v>耳鼻咽喉科</v>
      </c>
      <c r="I557" s="20">
        <f>協力難病指定医!O557</f>
        <v>46996</v>
      </c>
    </row>
    <row r="558" spans="1:9" ht="30" customHeight="1" x14ac:dyDescent="0.15">
      <c r="A558" s="3">
        <v>557</v>
      </c>
      <c r="B558" s="8" t="str">
        <f>協力難病指定医!C558</f>
        <v>八王子市</v>
      </c>
      <c r="C558" s="15" t="str">
        <f>協力難病指定医!J558</f>
        <v>義澤皮膚科内科クリニック</v>
      </c>
      <c r="D558" s="9" t="str">
        <f>協力難病指定医!K558</f>
        <v>192-0914</v>
      </c>
      <c r="E558" s="9" t="str">
        <f>協力難病指定医!L558</f>
        <v>八王子市片倉町３４２－３　ｋ’ｓ片倉ビル２Ｆ</v>
      </c>
      <c r="F558" s="10" t="str">
        <f>協力難病指定医!M558</f>
        <v>042-697-9923</v>
      </c>
      <c r="G558" s="15" t="str">
        <f>協力難病指定医!I558</f>
        <v>義澤　成美</v>
      </c>
      <c r="H558" s="42" t="str">
        <f>協力難病指定医!N558</f>
        <v>内科</v>
      </c>
      <c r="I558" s="20">
        <f>協力難病指定医!O558</f>
        <v>45991</v>
      </c>
    </row>
    <row r="559" spans="1:9" ht="30" customHeight="1" x14ac:dyDescent="0.15">
      <c r="A559" s="3">
        <v>558</v>
      </c>
      <c r="B559" s="8" t="str">
        <f>協力難病指定医!C559</f>
        <v>八王子市</v>
      </c>
      <c r="C559" s="15" t="str">
        <f>協力難病指定医!J559</f>
        <v>義澤皮膚科内科クリニック</v>
      </c>
      <c r="D559" s="9" t="str">
        <f>協力難病指定医!K559</f>
        <v>192-0914</v>
      </c>
      <c r="E559" s="9" t="str">
        <f>協力難病指定医!L559</f>
        <v>八王子市片倉町３４２－３　ｋ’ｓ片倉ビル２Ｆ</v>
      </c>
      <c r="F559" s="10" t="str">
        <f>協力難病指定医!M559</f>
        <v>042-697-9923</v>
      </c>
      <c r="G559" s="15" t="str">
        <f>協力難病指定医!I559</f>
        <v>義澤　雄介</v>
      </c>
      <c r="H559" s="42" t="str">
        <f>協力難病指定医!N559</f>
        <v>皮膚科</v>
      </c>
      <c r="I559" s="20">
        <f>協力難病指定医!O559</f>
        <v>45991</v>
      </c>
    </row>
    <row r="560" spans="1:9" ht="30" customHeight="1" x14ac:dyDescent="0.15">
      <c r="A560" s="3">
        <v>559</v>
      </c>
      <c r="B560" s="8" t="str">
        <f>協力難病指定医!C560</f>
        <v>八王子市</v>
      </c>
      <c r="C560" s="15" t="str">
        <f>協力難病指定医!J560</f>
        <v>京王八王子駅前診療所</v>
      </c>
      <c r="D560" s="9" t="str">
        <f>協力難病指定医!K560</f>
        <v>192-0046</v>
      </c>
      <c r="E560" s="9" t="str">
        <f>協力難病指定医!L560</f>
        <v>八王子市明神町４－７－１　京王駅前ビル５Ｆ</v>
      </c>
      <c r="F560" s="10" t="str">
        <f>協力難病指定医!M560</f>
        <v>042-645-8228</v>
      </c>
      <c r="G560" s="15" t="str">
        <f>協力難病指定医!I560</f>
        <v>田中　光彦</v>
      </c>
      <c r="H560" s="42" t="str">
        <f>協力難病指定医!N560</f>
        <v>内科、リウマチ科</v>
      </c>
      <c r="I560" s="20">
        <f>協力難病指定医!O560</f>
        <v>47542</v>
      </c>
    </row>
    <row r="561" spans="1:9" ht="30" customHeight="1" x14ac:dyDescent="0.15">
      <c r="A561" s="3">
        <v>560</v>
      </c>
      <c r="B561" s="8" t="str">
        <f>協力難病指定医!C561</f>
        <v>八王子市</v>
      </c>
      <c r="C561" s="15" t="str">
        <f>協力難病指定医!J561</f>
        <v>社会医療法人社団愛有会　さんあい介護医療院</v>
      </c>
      <c r="D561" s="9" t="str">
        <f>協力難病指定医!K561</f>
        <v>192-0005</v>
      </c>
      <c r="E561" s="9" t="str">
        <f>協力難病指定医!L561</f>
        <v>八王子市宮下町３７７</v>
      </c>
      <c r="F561" s="10" t="str">
        <f>協力難病指定医!M561</f>
        <v>042-691-4111</v>
      </c>
      <c r="G561" s="15" t="str">
        <f>協力難病指定医!I561</f>
        <v>上田　哲哉</v>
      </c>
      <c r="H561" s="42" t="str">
        <f>協力難病指定医!N561</f>
        <v>内科、リハビリテーション科</v>
      </c>
      <c r="I561" s="20">
        <f>協力難病指定医!O561</f>
        <v>45869</v>
      </c>
    </row>
    <row r="562" spans="1:9" ht="30" customHeight="1" x14ac:dyDescent="0.15">
      <c r="A562" s="3">
        <v>561</v>
      </c>
      <c r="B562" s="8" t="str">
        <f>協力難病指定医!C562</f>
        <v>八王子市</v>
      </c>
      <c r="C562" s="15" t="str">
        <f>協力難病指定医!J562</f>
        <v>社会医療法人社団愛有会　さんあい介護医療院</v>
      </c>
      <c r="D562" s="9" t="str">
        <f>協力難病指定医!K562</f>
        <v>192-0005</v>
      </c>
      <c r="E562" s="9" t="str">
        <f>協力難病指定医!L562</f>
        <v>八王子市宮下町３７７</v>
      </c>
      <c r="F562" s="10" t="str">
        <f>協力難病指定医!M562</f>
        <v>042-691-4111</v>
      </c>
      <c r="G562" s="15" t="str">
        <f>協力難病指定医!I562</f>
        <v>竹下　政志</v>
      </c>
      <c r="H562" s="42" t="str">
        <f>協力難病指定医!N562</f>
        <v>内科、リハビリテーション科</v>
      </c>
      <c r="I562" s="20">
        <f>協力難病指定医!O562</f>
        <v>45869</v>
      </c>
    </row>
    <row r="563" spans="1:9" ht="30" customHeight="1" x14ac:dyDescent="0.15">
      <c r="A563" s="3">
        <v>562</v>
      </c>
      <c r="B563" s="8" t="str">
        <f>協力難病指定医!C563</f>
        <v>八王子市</v>
      </c>
      <c r="C563" s="15" t="str">
        <f>協力難病指定医!J563</f>
        <v>社会福祉法人清明会　清明会本部診療所</v>
      </c>
      <c r="D563" s="9" t="str">
        <f>協力難病指定医!K563</f>
        <v>193-0841</v>
      </c>
      <c r="E563" s="9" t="str">
        <f>協力難病指定医!L563</f>
        <v>八王子市裏高尾町９５７</v>
      </c>
      <c r="F563" s="10" t="str">
        <f>協力難病指定医!M563</f>
        <v>042-661-1513</v>
      </c>
      <c r="G563" s="15" t="str">
        <f>協力難病指定医!I563</f>
        <v>坂部　準</v>
      </c>
      <c r="H563" s="42" t="str">
        <f>協力難病指定医!N563</f>
        <v>内科</v>
      </c>
      <c r="I563" s="20">
        <f>協力難病指定医!O563</f>
        <v>47603</v>
      </c>
    </row>
    <row r="564" spans="1:9" ht="30" customHeight="1" x14ac:dyDescent="0.15">
      <c r="A564" s="3">
        <v>563</v>
      </c>
      <c r="B564" s="8" t="str">
        <f>協力難病指定医!C564</f>
        <v>八王子市</v>
      </c>
      <c r="C564" s="15" t="str">
        <f>協力難病指定医!J564</f>
        <v>社会福祉法人東京玉葉会　青陽園診療所</v>
      </c>
      <c r="D564" s="9" t="str">
        <f>協力難病指定医!K564</f>
        <v>193-0801</v>
      </c>
      <c r="E564" s="9" t="str">
        <f>協力難病指定医!L564</f>
        <v>八王子市川口町１５４３</v>
      </c>
      <c r="F564" s="10" t="str">
        <f>協力難病指定医!M564</f>
        <v>042-654-5332</v>
      </c>
      <c r="G564" s="15" t="str">
        <f>協力難病指定医!I564</f>
        <v>柴山　隆男</v>
      </c>
      <c r="H564" s="42" t="str">
        <f>協力難病指定医!N564</f>
        <v>内科</v>
      </c>
      <c r="I564" s="20">
        <f>協力難病指定医!O564</f>
        <v>45930</v>
      </c>
    </row>
    <row r="565" spans="1:9" ht="30" customHeight="1" x14ac:dyDescent="0.15">
      <c r="A565" s="3">
        <v>564</v>
      </c>
      <c r="B565" s="8" t="str">
        <f>協力難病指定医!C565</f>
        <v>八王子市</v>
      </c>
      <c r="C565" s="15" t="str">
        <f>協力難病指定医!J565</f>
        <v>数井クリニック</v>
      </c>
      <c r="D565" s="9" t="str">
        <f>協力難病指定医!K565</f>
        <v>192-0911</v>
      </c>
      <c r="E565" s="9" t="str">
        <f>協力難病指定医!L565</f>
        <v>八王子市打越町２００１－１６－４F</v>
      </c>
      <c r="F565" s="10" t="str">
        <f>協力難病指定医!M565</f>
        <v>042-635-1888</v>
      </c>
      <c r="G565" s="15" t="str">
        <f>協力難病指定医!I565</f>
        <v>山本　一章</v>
      </c>
      <c r="H565" s="42" t="str">
        <f>協力難病指定医!N565</f>
        <v>内科、老年病科</v>
      </c>
      <c r="I565" s="20">
        <f>協力難病指定医!O565</f>
        <v>46660</v>
      </c>
    </row>
    <row r="566" spans="1:9" ht="30" customHeight="1" x14ac:dyDescent="0.15">
      <c r="A566" s="3">
        <v>565</v>
      </c>
      <c r="B566" s="8" t="str">
        <f>協力難病指定医!C566</f>
        <v>八王子市</v>
      </c>
      <c r="C566" s="15" t="str">
        <f>協力難病指定医!J566</f>
        <v>太田医院</v>
      </c>
      <c r="D566" s="9" t="str">
        <f>協力難病指定医!K566</f>
        <v>192-0032</v>
      </c>
      <c r="E566" s="9" t="str">
        <f>協力難病指定医!L566</f>
        <v>八王子市石川町２０７４</v>
      </c>
      <c r="F566" s="10" t="str">
        <f>協力難病指定医!M566</f>
        <v>042-642-6938</v>
      </c>
      <c r="G566" s="15" t="str">
        <f>協力難病指定医!I566</f>
        <v>太田　ルシヤ</v>
      </c>
      <c r="H566" s="42" t="str">
        <f>協力難病指定医!N566</f>
        <v>内科、小児科</v>
      </c>
      <c r="I566" s="20">
        <f>協力難病指定医!O566</f>
        <v>47603</v>
      </c>
    </row>
    <row r="567" spans="1:9" ht="30" customHeight="1" x14ac:dyDescent="0.15">
      <c r="A567" s="3">
        <v>566</v>
      </c>
      <c r="B567" s="8" t="str">
        <f>協力難病指定医!C567</f>
        <v>八王子市</v>
      </c>
      <c r="C567" s="15" t="str">
        <f>協力難病指定医!J567</f>
        <v>鳥羽クリニック</v>
      </c>
      <c r="D567" s="9" t="str">
        <f>協力難病指定医!K567</f>
        <v>192-0014</v>
      </c>
      <c r="E567" s="9" t="str">
        <f>協力難病指定医!L567</f>
        <v>八王子市みつい台１－１８－１</v>
      </c>
      <c r="F567" s="10" t="str">
        <f>協力難病指定医!M567</f>
        <v>042-691-1044</v>
      </c>
      <c r="G567" s="15" t="str">
        <f>協力難病指定医!I567</f>
        <v>鳥羽　正浩</v>
      </c>
      <c r="H567" s="42" t="str">
        <f>協力難病指定医!N567</f>
        <v>内科、小児科、放射線科</v>
      </c>
      <c r="I567" s="20">
        <f>協力難病指定医!O567</f>
        <v>47542</v>
      </c>
    </row>
    <row r="568" spans="1:9" ht="30" customHeight="1" x14ac:dyDescent="0.15">
      <c r="A568" s="3">
        <v>567</v>
      </c>
      <c r="B568" s="8" t="str">
        <f>協力難病指定医!C568</f>
        <v>八王子市</v>
      </c>
      <c r="C568" s="15" t="str">
        <f>協力難病指定医!J568</f>
        <v>八王子保健生活協同組合　城山病院</v>
      </c>
      <c r="D568" s="9" t="str">
        <f>協力難病指定医!K568</f>
        <v>193-0826</v>
      </c>
      <c r="E568" s="9" t="str">
        <f>協力難病指定医!L568</f>
        <v>八王子市元八王子町３－２８７２－１</v>
      </c>
      <c r="F568" s="10" t="str">
        <f>協力難病指定医!M568</f>
        <v>042-665-2611</v>
      </c>
      <c r="G568" s="15" t="str">
        <f>協力難病指定医!I568</f>
        <v>水城　隆</v>
      </c>
      <c r="H568" s="42" t="str">
        <f>協力難病指定医!N568</f>
        <v>内科</v>
      </c>
      <c r="I568" s="20">
        <f>協力難病指定医!O568</f>
        <v>48029</v>
      </c>
    </row>
    <row r="569" spans="1:9" ht="30" customHeight="1" x14ac:dyDescent="0.15">
      <c r="A569" s="3">
        <v>568</v>
      </c>
      <c r="B569" s="8" t="str">
        <f>協力難病指定医!C569</f>
        <v>八王子市</v>
      </c>
      <c r="C569" s="15" t="str">
        <f>協力難病指定医!J569</f>
        <v>堀之内駅前眼科</v>
      </c>
      <c r="D569" s="9" t="str">
        <f>協力難病指定医!K569</f>
        <v>192-0355</v>
      </c>
      <c r="E569" s="9" t="str">
        <f>協力難病指定医!L569</f>
        <v>八王子市堀之内３－３５－１３　谷合ビル２０１</v>
      </c>
      <c r="F569" s="10" t="str">
        <f>協力難病指定医!M569</f>
        <v>0426-79-0507</v>
      </c>
      <c r="G569" s="15" t="str">
        <f>協力難病指定医!I569</f>
        <v>黒田　章仁</v>
      </c>
      <c r="H569" s="42" t="str">
        <f>協力難病指定医!N569</f>
        <v>眼科</v>
      </c>
      <c r="I569" s="20">
        <f>協力難病指定医!O569</f>
        <v>46022</v>
      </c>
    </row>
    <row r="570" spans="1:9" ht="30" customHeight="1" x14ac:dyDescent="0.15">
      <c r="A570" s="3">
        <v>569</v>
      </c>
      <c r="B570" s="8" t="str">
        <f>協力難病指定医!C570</f>
        <v>立川市</v>
      </c>
      <c r="C570" s="15" t="str">
        <f>協力難病指定医!J570</f>
        <v>医療法人財団　立川中央病院</v>
      </c>
      <c r="D570" s="9" t="str">
        <f>協力難病指定医!K570</f>
        <v>190-0023</v>
      </c>
      <c r="E570" s="9" t="str">
        <f>協力難病指定医!L570</f>
        <v>立川市柴崎町２－１７－１４</v>
      </c>
      <c r="F570" s="10" t="str">
        <f>協力難病指定医!M570</f>
        <v>042-522-7171</v>
      </c>
      <c r="G570" s="15" t="str">
        <f>協力難病指定医!I570</f>
        <v>竹内　誠一</v>
      </c>
      <c r="H570" s="42" t="str">
        <f>協力難病指定医!N570</f>
        <v>内科</v>
      </c>
      <c r="I570" s="20">
        <f>協力難病指定医!O570</f>
        <v>46418</v>
      </c>
    </row>
    <row r="571" spans="1:9" ht="30" customHeight="1" x14ac:dyDescent="0.15">
      <c r="A571" s="3">
        <v>570</v>
      </c>
      <c r="B571" s="8" t="str">
        <f>協力難病指定医!C571</f>
        <v>立川市</v>
      </c>
      <c r="C571" s="15" t="str">
        <f>協力難病指定医!J571</f>
        <v>医療法人社団　はごろも内科・小児科</v>
      </c>
      <c r="D571" s="9" t="str">
        <f>協力難病指定医!K571</f>
        <v>190-0021</v>
      </c>
      <c r="E571" s="9" t="str">
        <f>協力難病指定医!L571</f>
        <v>立川市羽衣町１－１６－９</v>
      </c>
      <c r="F571" s="10" t="str">
        <f>協力難病指定医!M571</f>
        <v>042-522-5234</v>
      </c>
      <c r="G571" s="15" t="str">
        <f>協力難病指定医!I571</f>
        <v>塩安　佳樹</v>
      </c>
      <c r="H571" s="42" t="str">
        <f>協力難病指定医!N571</f>
        <v>内科、小児科</v>
      </c>
      <c r="I571" s="20">
        <f>協力難病指定医!O571</f>
        <v>45900</v>
      </c>
    </row>
    <row r="572" spans="1:9" ht="30" customHeight="1" x14ac:dyDescent="0.15">
      <c r="A572" s="3">
        <v>571</v>
      </c>
      <c r="B572" s="8" t="str">
        <f>協力難病指定医!C572</f>
        <v>立川市</v>
      </c>
      <c r="C572" s="15" t="str">
        <f>協力難病指定医!J572</f>
        <v>医療法人社団季邦会　街のクリニック立川・村山</v>
      </c>
      <c r="D572" s="9" t="str">
        <f>協力難病指定医!K572</f>
        <v>190-0004</v>
      </c>
      <c r="E572" s="9" t="str">
        <f>協力難病指定医!L572</f>
        <v>立川市柏町４－６３－２５　ヴィアーレ玉川上水１０１</v>
      </c>
      <c r="F572" s="10" t="str">
        <f>協力難病指定医!M572</f>
        <v>042-535-3974</v>
      </c>
      <c r="G572" s="15" t="str">
        <f>協力難病指定医!I572</f>
        <v>塚本　美文</v>
      </c>
      <c r="H572" s="42" t="str">
        <f>協力難病指定医!N572</f>
        <v>内科、神経内科</v>
      </c>
      <c r="I572" s="20">
        <f>協力難病指定医!O572</f>
        <v>47238</v>
      </c>
    </row>
    <row r="573" spans="1:9" ht="30" customHeight="1" x14ac:dyDescent="0.15">
      <c r="A573" s="3">
        <v>572</v>
      </c>
      <c r="B573" s="8" t="str">
        <f>協力難病指定医!C573</f>
        <v>立川市</v>
      </c>
      <c r="C573" s="15" t="str">
        <f>協力難病指定医!J573</f>
        <v>医療法人社団在和会　立川在宅ケアクリニック</v>
      </c>
      <c r="D573" s="9" t="str">
        <f>協力難病指定医!K573</f>
        <v>190-0012</v>
      </c>
      <c r="E573" s="9" t="str">
        <f>協力難病指定医!L573</f>
        <v>立川市曙町２－８－２８　ＴＡＭＡ　ＭＩＲＡＩ　ＳＱＵＡＲＥ　５Ｆ</v>
      </c>
      <c r="F573" s="10" t="str">
        <f>協力難病指定医!M573</f>
        <v>042-506-1990</v>
      </c>
      <c r="G573" s="15" t="str">
        <f>協力難病指定医!I573</f>
        <v>井尾　和雄</v>
      </c>
      <c r="H573" s="42" t="str">
        <f>協力難病指定医!N573</f>
        <v>緩和ケア内科</v>
      </c>
      <c r="I573" s="20">
        <f>協力難病指定医!O573</f>
        <v>47634</v>
      </c>
    </row>
    <row r="574" spans="1:9" ht="30" customHeight="1" x14ac:dyDescent="0.15">
      <c r="A574" s="3">
        <v>573</v>
      </c>
      <c r="B574" s="8" t="str">
        <f>協力難病指定医!C574</f>
        <v>立川市</v>
      </c>
      <c r="C574" s="15" t="str">
        <f>協力難病指定医!J574</f>
        <v>医療法人社団在和会　立川在宅ケアクリニック</v>
      </c>
      <c r="D574" s="9" t="str">
        <f>協力難病指定医!K574</f>
        <v>190-0012</v>
      </c>
      <c r="E574" s="9" t="str">
        <f>協力難病指定医!L574</f>
        <v>立川市曙町２－８－２８　ＴＡＭＡ　ＭＩＲＡＩ　ＳＱＵＡＲＥ　５Ｆ</v>
      </c>
      <c r="F574" s="10" t="str">
        <f>協力難病指定医!M574</f>
        <v>042-506-1990</v>
      </c>
      <c r="G574" s="15" t="str">
        <f>協力難病指定医!I574</f>
        <v>小西　亜佐子</v>
      </c>
      <c r="H574" s="42" t="str">
        <f>協力難病指定医!N574</f>
        <v>緩和ケア内科</v>
      </c>
      <c r="I574" s="20">
        <f>協力難病指定医!O574</f>
        <v>46538</v>
      </c>
    </row>
    <row r="575" spans="1:9" ht="30" customHeight="1" x14ac:dyDescent="0.15">
      <c r="A575" s="3">
        <v>574</v>
      </c>
      <c r="B575" s="8" t="str">
        <f>協力難病指定医!C575</f>
        <v>立川市</v>
      </c>
      <c r="C575" s="15" t="str">
        <f>協力難病指定医!J575</f>
        <v>医療法人社団在和会　立川在宅ケアクリニック</v>
      </c>
      <c r="D575" s="9" t="str">
        <f>協力難病指定医!K575</f>
        <v>190-0012</v>
      </c>
      <c r="E575" s="9" t="str">
        <f>協力難病指定医!L575</f>
        <v>立川市曙町２－８－２８　ＴＡＭＡ　ＭＩＲＡＩ　ＳＱＵＡＲＥ　５Ｆ</v>
      </c>
      <c r="F575" s="10" t="str">
        <f>協力難病指定医!M575</f>
        <v>042-506-1990</v>
      </c>
      <c r="G575" s="15" t="str">
        <f>協力難病指定医!I575</f>
        <v>小島　一男</v>
      </c>
      <c r="H575" s="42" t="str">
        <f>協力難病指定医!N575</f>
        <v>緩和ケア内科</v>
      </c>
      <c r="I575" s="20">
        <f>協力難病指定医!O575</f>
        <v>47026</v>
      </c>
    </row>
    <row r="576" spans="1:9" ht="30" customHeight="1" x14ac:dyDescent="0.15">
      <c r="A576" s="3">
        <v>575</v>
      </c>
      <c r="B576" s="8" t="str">
        <f>協力難病指定医!C576</f>
        <v>立川市</v>
      </c>
      <c r="C576" s="15" t="str">
        <f>協力難病指定医!J576</f>
        <v>医療法人社団在和会　立川在宅ケアクリニック</v>
      </c>
      <c r="D576" s="9" t="str">
        <f>協力難病指定医!K576</f>
        <v>190-0012</v>
      </c>
      <c r="E576" s="9" t="str">
        <f>協力難病指定医!L576</f>
        <v>立川市曙町２－８－２８　ＴＡＭＡ　ＭＩＲＡＩ　ＳＱＵＡＲＥ　５Ｆ</v>
      </c>
      <c r="F576" s="10" t="str">
        <f>協力難病指定医!M576</f>
        <v>042-506-1990</v>
      </c>
      <c r="G576" s="15" t="str">
        <f>協力難病指定医!I576</f>
        <v>荘司　輝昭</v>
      </c>
      <c r="H576" s="42" t="str">
        <f>協力難病指定医!N576</f>
        <v>緩和ケア内科</v>
      </c>
      <c r="I576" s="20">
        <f>協力難病指定医!O576</f>
        <v>47634</v>
      </c>
    </row>
    <row r="577" spans="1:9" ht="30" customHeight="1" x14ac:dyDescent="0.15">
      <c r="A577" s="3">
        <v>576</v>
      </c>
      <c r="B577" s="8" t="str">
        <f>協力難病指定医!C577</f>
        <v>立川市</v>
      </c>
      <c r="C577" s="15" t="str">
        <f>協力難病指定医!J577</f>
        <v>医療法人社団在和会　立川在宅ケアクリニック</v>
      </c>
      <c r="D577" s="9" t="str">
        <f>協力難病指定医!K577</f>
        <v>190-0012</v>
      </c>
      <c r="E577" s="9" t="str">
        <f>協力難病指定医!L577</f>
        <v>立川市曙町２－８－２８　ＴＡＭＡ　ＭＩＲＡＩ　ＳＱＵＡＲＥ　５Ｆ</v>
      </c>
      <c r="F577" s="10" t="str">
        <f>協力難病指定医!M577</f>
        <v>042-506-1990</v>
      </c>
      <c r="G577" s="15" t="str">
        <f>協力難病指定医!I577</f>
        <v>片桐　淳</v>
      </c>
      <c r="H577" s="42" t="str">
        <f>協力難病指定医!N577</f>
        <v>緩和ケア内科</v>
      </c>
      <c r="I577" s="20">
        <f>協力難病指定医!O577</f>
        <v>47634</v>
      </c>
    </row>
    <row r="578" spans="1:9" ht="30" customHeight="1" x14ac:dyDescent="0.15">
      <c r="A578" s="3">
        <v>577</v>
      </c>
      <c r="B578" s="8" t="str">
        <f>協力難病指定医!C578</f>
        <v>立川市</v>
      </c>
      <c r="C578" s="15" t="str">
        <f>協力難病指定医!J578</f>
        <v>医療法人社団団喜会　西立川クリニック</v>
      </c>
      <c r="D578" s="9" t="str">
        <f>協力難病指定医!K578</f>
        <v>190-0013</v>
      </c>
      <c r="E578" s="9" t="str">
        <f>協力難病指定医!L578</f>
        <v>立川市富士見町１－３３－３　サンビナス立川内１Ｆ</v>
      </c>
      <c r="F578" s="10" t="str">
        <f>協力難病指定医!M578</f>
        <v>042-512-5596</v>
      </c>
      <c r="G578" s="15" t="str">
        <f>協力難病指定医!I578</f>
        <v>金光　芳生</v>
      </c>
      <c r="H578" s="42" t="str">
        <f>協力難病指定医!N578</f>
        <v>内科、精神科</v>
      </c>
      <c r="I578" s="20">
        <f>協力難病指定医!O578</f>
        <v>47664</v>
      </c>
    </row>
    <row r="579" spans="1:9" ht="30" customHeight="1" x14ac:dyDescent="0.15">
      <c r="A579" s="3">
        <v>578</v>
      </c>
      <c r="B579" s="8" t="str">
        <f>協力難病指定医!C579</f>
        <v>立川市</v>
      </c>
      <c r="C579" s="15" t="str">
        <f>協力難病指定医!J579</f>
        <v>医療法人社団団喜会　西立川クリニック</v>
      </c>
      <c r="D579" s="9" t="str">
        <f>協力難病指定医!K579</f>
        <v>190-0013</v>
      </c>
      <c r="E579" s="9" t="str">
        <f>協力難病指定医!L579</f>
        <v>立川市富士見町１－３３－３　サンビナス立川内１Ｆ</v>
      </c>
      <c r="F579" s="10" t="str">
        <f>協力難病指定医!M579</f>
        <v>042-512-5596</v>
      </c>
      <c r="G579" s="15" t="str">
        <f>協力難病指定医!I579</f>
        <v>山内　茂生</v>
      </c>
      <c r="H579" s="42" t="str">
        <f>協力難病指定医!N579</f>
        <v>内科</v>
      </c>
      <c r="I579" s="20">
        <f>協力難病指定医!O579</f>
        <v>46965</v>
      </c>
    </row>
    <row r="580" spans="1:9" ht="30" customHeight="1" x14ac:dyDescent="0.15">
      <c r="A580" s="3">
        <v>579</v>
      </c>
      <c r="B580" s="8" t="str">
        <f>協力難病指定医!C580</f>
        <v>武蔵野市</v>
      </c>
      <c r="C580" s="15" t="str">
        <f>協力難病指定医!J580</f>
        <v>いちむら内科クリニック</v>
      </c>
      <c r="D580" s="9" t="str">
        <f>協力難病指定医!K580</f>
        <v>180-0023</v>
      </c>
      <c r="E580" s="9" t="str">
        <f>協力難病指定医!L580</f>
        <v>武蔵野市境南町１－３０－１６</v>
      </c>
      <c r="F580" s="10" t="str">
        <f>協力難病指定医!M580</f>
        <v>0422-39-4123</v>
      </c>
      <c r="G580" s="15" t="str">
        <f>協力難病指定医!I580</f>
        <v>市村　浩一</v>
      </c>
      <c r="H580" s="42" t="str">
        <f>協力難病指定医!N580</f>
        <v>内科、呼吸器科、アレルギー科</v>
      </c>
      <c r="I580" s="20">
        <f>協力難病指定医!O580</f>
        <v>47695</v>
      </c>
    </row>
    <row r="581" spans="1:9" ht="30" customHeight="1" x14ac:dyDescent="0.15">
      <c r="A581" s="3">
        <v>580</v>
      </c>
      <c r="B581" s="8" t="str">
        <f>協力難病指定医!C581</f>
        <v>武蔵野市</v>
      </c>
      <c r="C581" s="15" t="str">
        <f>協力難病指定医!J581</f>
        <v>みどり町眼科</v>
      </c>
      <c r="D581" s="9" t="str">
        <f>協力難病指定医!K581</f>
        <v>180-0012</v>
      </c>
      <c r="E581" s="9" t="str">
        <f>協力難病指定医!L581</f>
        <v>武蔵野市緑町１－２－１４　よつわビル１Ｆ</v>
      </c>
      <c r="F581" s="10" t="str">
        <f>協力難病指定医!M581</f>
        <v>0422-56-8201</v>
      </c>
      <c r="G581" s="15" t="str">
        <f>協力難病指定医!I581</f>
        <v>伊藤　壽賀子</v>
      </c>
      <c r="H581" s="42" t="str">
        <f>協力難病指定医!N581</f>
        <v>眼科</v>
      </c>
      <c r="I581" s="20">
        <f>協力難病指定医!O581</f>
        <v>47695</v>
      </c>
    </row>
    <row r="582" spans="1:9" ht="30" customHeight="1" x14ac:dyDescent="0.15">
      <c r="A582" s="3">
        <v>581</v>
      </c>
      <c r="B582" s="8" t="str">
        <f>協力難病指定医!C582</f>
        <v>武蔵野市</v>
      </c>
      <c r="C582" s="15" t="str">
        <f>協力難病指定医!J582</f>
        <v>医療法人社団ゆうの会　むさしの共立診療所</v>
      </c>
      <c r="D582" s="9" t="str">
        <f>協力難病指定医!K582</f>
        <v>180-0013</v>
      </c>
      <c r="E582" s="9" t="str">
        <f>協力難病指定医!L582</f>
        <v>武蔵野市西久保２－１７－１１</v>
      </c>
      <c r="F582" s="10" t="str">
        <f>協力難病指定医!M582</f>
        <v>0422-52-2512</v>
      </c>
      <c r="G582" s="15" t="str">
        <f>協力難病指定医!I582</f>
        <v>村田　嘉彦</v>
      </c>
      <c r="H582" s="42" t="str">
        <f>協力難病指定医!N582</f>
        <v>内科</v>
      </c>
      <c r="I582" s="20">
        <f>協力難病指定医!O582</f>
        <v>47573</v>
      </c>
    </row>
    <row r="583" spans="1:9" ht="30" customHeight="1" x14ac:dyDescent="0.15">
      <c r="A583" s="3">
        <v>582</v>
      </c>
      <c r="B583" s="8" t="str">
        <f>協力難病指定医!C583</f>
        <v>武蔵野市</v>
      </c>
      <c r="C583" s="15" t="str">
        <f>協力難病指定医!J583</f>
        <v>医療法人社団成友会　小森病院</v>
      </c>
      <c r="D583" s="9" t="str">
        <f>協力難病指定医!K583</f>
        <v>180-0014</v>
      </c>
      <c r="E583" s="9" t="str">
        <f>協力難病指定医!L583</f>
        <v>武蔵野市関前３－３－１５</v>
      </c>
      <c r="F583" s="10" t="str">
        <f>協力難病指定医!M583</f>
        <v>0422-55-8311</v>
      </c>
      <c r="G583" s="15" t="str">
        <f>協力難病指定医!I583</f>
        <v>市川　直哉</v>
      </c>
      <c r="H583" s="42" t="str">
        <f>協力難病指定医!N583</f>
        <v>内科</v>
      </c>
      <c r="I583" s="20">
        <f>協力難病指定医!O583</f>
        <v>46203</v>
      </c>
    </row>
    <row r="584" spans="1:9" ht="30" customHeight="1" x14ac:dyDescent="0.15">
      <c r="A584" s="3">
        <v>583</v>
      </c>
      <c r="B584" s="8" t="str">
        <f>協力難病指定医!C584</f>
        <v>武蔵野市</v>
      </c>
      <c r="C584" s="15" t="str">
        <f>協力難病指定医!J584</f>
        <v>医療法人社団和じょう　しんむら整形外科クリニック</v>
      </c>
      <c r="D584" s="9" t="str">
        <f>協力難病指定医!K584</f>
        <v>180-0004</v>
      </c>
      <c r="E584" s="9" t="str">
        <f>協力難病指定医!L584</f>
        <v>武蔵野市吉祥寺本町１－３３－３　イトウビル１Ｆ</v>
      </c>
      <c r="F584" s="10" t="str">
        <f>協力難病指定医!M584</f>
        <v>0422-23-6688</v>
      </c>
      <c r="G584" s="15" t="str">
        <f>協力難病指定医!I584</f>
        <v>新村　光太郎</v>
      </c>
      <c r="H584" s="42" t="str">
        <f>協力難病指定医!N584</f>
        <v>整形外科、リウマチ科、リハビリ科、放射線科</v>
      </c>
      <c r="I584" s="20">
        <f>協力難病指定医!O584</f>
        <v>47483</v>
      </c>
    </row>
    <row r="585" spans="1:9" ht="30" customHeight="1" x14ac:dyDescent="0.15">
      <c r="A585" s="3">
        <v>584</v>
      </c>
      <c r="B585" s="8" t="str">
        <f>協力難病指定医!C585</f>
        <v>武蔵野市</v>
      </c>
      <c r="C585" s="15" t="str">
        <f>協力難病指定医!J585</f>
        <v>一般財団法人天誠会　武蔵境病院付属あんずクリニック</v>
      </c>
      <c r="D585" s="9" t="str">
        <f>協力難病指定医!K585</f>
        <v>180-0023</v>
      </c>
      <c r="E585" s="9" t="str">
        <f>協力難病指定医!L585</f>
        <v>武蔵野市境南町４－１－１５</v>
      </c>
      <c r="F585" s="10" t="str">
        <f>協力難病指定医!M585</f>
        <v>0422-50-9770</v>
      </c>
      <c r="G585" s="15" t="str">
        <f>協力難病指定医!I585</f>
        <v>天野　秀介</v>
      </c>
      <c r="H585" s="42" t="str">
        <f>協力難病指定医!N585</f>
        <v>整形外科、リハビリテーション科、内科、皮膚科</v>
      </c>
      <c r="I585" s="20">
        <f>協力難病指定医!O585</f>
        <v>47452</v>
      </c>
    </row>
    <row r="586" spans="1:9" ht="30" customHeight="1" x14ac:dyDescent="0.15">
      <c r="A586" s="3">
        <v>585</v>
      </c>
      <c r="B586" s="8" t="str">
        <f>協力難病指定医!C586</f>
        <v>武蔵野市</v>
      </c>
      <c r="C586" s="15" t="str">
        <f>協力難病指定医!J586</f>
        <v>松本医院</v>
      </c>
      <c r="D586" s="9" t="str">
        <f>協力難病指定医!K586</f>
        <v>180-0002</v>
      </c>
      <c r="E586" s="9" t="str">
        <f>協力難病指定医!L586</f>
        <v>武蔵野市吉祥寺東町１－２３－３</v>
      </c>
      <c r="F586" s="10" t="str">
        <f>協力難病指定医!M586</f>
        <v>0422-22-5755</v>
      </c>
      <c r="G586" s="15" t="str">
        <f>協力難病指定医!I586</f>
        <v>三室　知子</v>
      </c>
      <c r="H586" s="42" t="str">
        <f>協力難病指定医!N586</f>
        <v>内科、小児科</v>
      </c>
      <c r="I586" s="20">
        <f>協力難病指定医!O586</f>
        <v>47573</v>
      </c>
    </row>
    <row r="587" spans="1:9" ht="30" customHeight="1" x14ac:dyDescent="0.15">
      <c r="A587" s="3">
        <v>586</v>
      </c>
      <c r="B587" s="8" t="str">
        <f>協力難病指定医!C587</f>
        <v>武蔵野市</v>
      </c>
      <c r="C587" s="15" t="str">
        <f>協力難病指定医!J587</f>
        <v>大正通りクリニック</v>
      </c>
      <c r="D587" s="9" t="str">
        <f>協力難病指定医!K587</f>
        <v>180-0004</v>
      </c>
      <c r="E587" s="9" t="str">
        <f>協力難病指定医!L587</f>
        <v>武蔵野市吉祥寺本町２－２７－９</v>
      </c>
      <c r="F587" s="10" t="str">
        <f>協力難病指定医!M587</f>
        <v>0422-22-1326</v>
      </c>
      <c r="G587" s="15" t="str">
        <f>協力難病指定医!I587</f>
        <v>市橋　欣哉</v>
      </c>
      <c r="H587" s="42" t="str">
        <f>協力難病指定医!N587</f>
        <v>内科</v>
      </c>
      <c r="I587" s="20">
        <f>協力難病指定医!O587</f>
        <v>46904</v>
      </c>
    </row>
    <row r="588" spans="1:9" ht="30" customHeight="1" x14ac:dyDescent="0.15">
      <c r="A588" s="3">
        <v>587</v>
      </c>
      <c r="B588" s="8" t="str">
        <f>協力難病指定医!C588</f>
        <v>武蔵野市</v>
      </c>
      <c r="C588" s="15" t="str">
        <f>協力難病指定医!J588</f>
        <v>内科　いしだクリニック</v>
      </c>
      <c r="D588" s="9" t="str">
        <f>協力難病指定医!K588</f>
        <v>180-0006</v>
      </c>
      <c r="E588" s="9" t="str">
        <f>協力難病指定医!L588</f>
        <v>武蔵野市中町１－１７－２　ステラ武蔵野２Ｆ</v>
      </c>
      <c r="F588" s="10" t="str">
        <f>協力難病指定医!M588</f>
        <v>0422-53-1115</v>
      </c>
      <c r="G588" s="15" t="str">
        <f>協力難病指定医!I588</f>
        <v>石田　雄二</v>
      </c>
      <c r="H588" s="42" t="str">
        <f>協力難病指定医!N588</f>
        <v>内科</v>
      </c>
      <c r="I588" s="20">
        <f>協力難病指定医!O588</f>
        <v>47483</v>
      </c>
    </row>
    <row r="589" spans="1:9" ht="30" customHeight="1" x14ac:dyDescent="0.15">
      <c r="A589" s="3">
        <v>588</v>
      </c>
      <c r="B589" s="8" t="str">
        <f>協力難病指定医!C589</f>
        <v>三鷹市</v>
      </c>
      <c r="C589" s="15" t="str">
        <f>協力難病指定医!J589</f>
        <v>しんかわ医院</v>
      </c>
      <c r="D589" s="9" t="str">
        <f>協力難病指定医!K589</f>
        <v>181-0002</v>
      </c>
      <c r="E589" s="9" t="str">
        <f>協力難病指定医!L589</f>
        <v>三鷹市牟礼７－５－１４</v>
      </c>
      <c r="F589" s="10" t="str">
        <f>協力難病指定医!M589</f>
        <v>0422-70-5711</v>
      </c>
      <c r="G589" s="15" t="str">
        <f>協力難病指定医!I589</f>
        <v>新川　定</v>
      </c>
      <c r="H589" s="42" t="str">
        <f>協力難病指定医!N589</f>
        <v>内科、消化器科、外科、肛門科</v>
      </c>
      <c r="I589" s="20">
        <f>協力難病指定医!O589</f>
        <v>45930</v>
      </c>
    </row>
    <row r="590" spans="1:9" ht="30" customHeight="1" x14ac:dyDescent="0.15">
      <c r="A590" s="3">
        <v>589</v>
      </c>
      <c r="B590" s="8" t="str">
        <f>協力難病指定医!C590</f>
        <v>三鷹市</v>
      </c>
      <c r="C590" s="15" t="str">
        <f>協力難病指定医!J590</f>
        <v>杏林大学医学部付属病院</v>
      </c>
      <c r="D590" s="9" t="str">
        <f>協力難病指定医!K590</f>
        <v>181-8611</v>
      </c>
      <c r="E590" s="9" t="str">
        <f>協力難病指定医!L590</f>
        <v>三鷹市新川６－２０</v>
      </c>
      <c r="F590" s="10" t="str">
        <f>協力難病指定医!M590</f>
        <v>0422-47-5511</v>
      </c>
      <c r="G590" s="15" t="str">
        <f>協力難病指定医!I590</f>
        <v>加藤　泰奈</v>
      </c>
      <c r="H590" s="42" t="str">
        <f>協力難病指定医!N590</f>
        <v>耳鼻咽喉科</v>
      </c>
      <c r="I590" s="20">
        <f>協力難病指定医!O590</f>
        <v>46173</v>
      </c>
    </row>
    <row r="591" spans="1:9" ht="30" customHeight="1" x14ac:dyDescent="0.15">
      <c r="A591" s="3">
        <v>590</v>
      </c>
      <c r="B591" s="8" t="str">
        <f>協力難病指定医!C591</f>
        <v>三鷹市</v>
      </c>
      <c r="C591" s="15" t="str">
        <f>協力難病指定医!J591</f>
        <v>医療法人社団ＬＳ　１７３総合内科クリニック</v>
      </c>
      <c r="D591" s="9" t="str">
        <f>協力難病指定医!K591</f>
        <v>181-0013</v>
      </c>
      <c r="E591" s="9" t="str">
        <f>協力難病指定医!L591</f>
        <v>三鷹市下連雀６－８－５０　パークスクエア１Ｆ</v>
      </c>
      <c r="F591" s="10" t="str">
        <f>協力難病指定医!M591</f>
        <v>0422-26-5173</v>
      </c>
      <c r="G591" s="15" t="str">
        <f>協力難病指定医!I591</f>
        <v>稲見　光春</v>
      </c>
      <c r="H591" s="42" t="str">
        <f>協力難病指定医!N591</f>
        <v>内科、泌尿器科</v>
      </c>
      <c r="I591" s="20">
        <f>協力難病指定医!O591</f>
        <v>46022</v>
      </c>
    </row>
    <row r="592" spans="1:9" ht="30" customHeight="1" x14ac:dyDescent="0.15">
      <c r="A592" s="3">
        <v>591</v>
      </c>
      <c r="B592" s="8" t="str">
        <f>協力難病指定医!C592</f>
        <v>三鷹市</v>
      </c>
      <c r="C592" s="15" t="str">
        <f>協力難病指定医!J592</f>
        <v>医療法人社団医輝会　東郷医院</v>
      </c>
      <c r="D592" s="9" t="str">
        <f>協力難病指定医!K592</f>
        <v>181-0013</v>
      </c>
      <c r="E592" s="9" t="str">
        <f>協力難病指定医!L592</f>
        <v>三鷹市下連雀３－３４－１３　フォレスタ三鷹５０１</v>
      </c>
      <c r="F592" s="10" t="str">
        <f>協力難病指定医!M592</f>
        <v>0422-70-3050</v>
      </c>
      <c r="G592" s="15" t="str">
        <f>協力難病指定医!I592</f>
        <v>東郷　清児</v>
      </c>
      <c r="H592" s="42" t="str">
        <f>協力難病指定医!N592</f>
        <v>内科</v>
      </c>
      <c r="I592" s="20">
        <f>協力難病指定医!O592</f>
        <v>47603</v>
      </c>
    </row>
    <row r="593" spans="1:9" ht="30" customHeight="1" x14ac:dyDescent="0.15">
      <c r="A593" s="3">
        <v>592</v>
      </c>
      <c r="B593" s="8" t="str">
        <f>協力難病指定医!C593</f>
        <v>三鷹市</v>
      </c>
      <c r="C593" s="15" t="str">
        <f>協力難病指定医!J593</f>
        <v>医療法人社団医優会　三鷹南口内科</v>
      </c>
      <c r="D593" s="9" t="str">
        <f>協力難病指定医!K593</f>
        <v>181-0013</v>
      </c>
      <c r="E593" s="9" t="str">
        <f>協力難病指定医!L593</f>
        <v>三鷹市下連雀３－７－２９　レジデンス三鷹１Ｆ</v>
      </c>
      <c r="F593" s="10" t="str">
        <f>協力難病指定医!M593</f>
        <v>0422-43-2122</v>
      </c>
      <c r="G593" s="15" t="str">
        <f>協力難病指定医!I593</f>
        <v>原田　康司</v>
      </c>
      <c r="H593" s="42" t="str">
        <f>協力難病指定医!N593</f>
        <v>内科</v>
      </c>
      <c r="I593" s="20">
        <f>協力難病指定医!O593</f>
        <v>47542</v>
      </c>
    </row>
    <row r="594" spans="1:9" ht="30" customHeight="1" x14ac:dyDescent="0.15">
      <c r="A594" s="3">
        <v>593</v>
      </c>
      <c r="B594" s="8" t="str">
        <f>協力難病指定医!C594</f>
        <v>三鷹市</v>
      </c>
      <c r="C594" s="15" t="str">
        <f>協力難病指定医!J594</f>
        <v>医療法人社団建英会　浅野クリニック</v>
      </c>
      <c r="D594" s="9" t="str">
        <f>協力難病指定医!K594</f>
        <v>181-0012</v>
      </c>
      <c r="E594" s="9" t="str">
        <f>協力難病指定医!L594</f>
        <v>三鷹市上連雀３－５－１９</v>
      </c>
      <c r="F594" s="10" t="str">
        <f>協力難病指定医!M594</f>
        <v>0422-46-5512</v>
      </c>
      <c r="G594" s="15" t="str">
        <f>協力難病指定医!I594</f>
        <v>淺野　希</v>
      </c>
      <c r="H594" s="42" t="str">
        <f>協力難病指定医!N594</f>
        <v>内科</v>
      </c>
      <c r="I594" s="20">
        <f>協力難病指定医!O594</f>
        <v>47542</v>
      </c>
    </row>
    <row r="595" spans="1:9" ht="30" customHeight="1" x14ac:dyDescent="0.15">
      <c r="A595" s="3">
        <v>594</v>
      </c>
      <c r="B595" s="8" t="str">
        <f>協力難病指定医!C595</f>
        <v>三鷹市</v>
      </c>
      <c r="C595" s="15" t="str">
        <f>協力難病指定医!J595</f>
        <v>医療法人社団三民会　連雀肛門外科・消化器内科クリニック</v>
      </c>
      <c r="D595" s="9" t="str">
        <f>協力難病指定医!K595</f>
        <v>181-0013</v>
      </c>
      <c r="E595" s="9" t="str">
        <f>協力難病指定医!L595</f>
        <v>三鷹市下連雀７－１４－２８　ベルム・ミタカ２Ｆ</v>
      </c>
      <c r="F595" s="10" t="str">
        <f>協力難病指定医!M595</f>
        <v>0422-40-6955</v>
      </c>
      <c r="G595" s="15" t="str">
        <f>協力難病指定医!I595</f>
        <v>黄田　正徳</v>
      </c>
      <c r="H595" s="42" t="str">
        <f>協力難病指定医!N595</f>
        <v>肛門外科、消化器科、内科、外科</v>
      </c>
      <c r="I595" s="20">
        <f>協力難病指定医!O595</f>
        <v>45900</v>
      </c>
    </row>
    <row r="596" spans="1:9" ht="30" customHeight="1" x14ac:dyDescent="0.15">
      <c r="A596" s="3">
        <v>595</v>
      </c>
      <c r="B596" s="8" t="str">
        <f>協力難病指定医!C596</f>
        <v>三鷹市</v>
      </c>
      <c r="C596" s="15" t="str">
        <f>協力難病指定医!J596</f>
        <v>医療法人社団寿恵会　三鷹東クリニック</v>
      </c>
      <c r="D596" s="9" t="str">
        <f>協力難病指定医!K596</f>
        <v>181-0003</v>
      </c>
      <c r="E596" s="9" t="str">
        <f>協力難病指定医!L596</f>
        <v>三鷹市北野４－８－４０－１Ｆ</v>
      </c>
      <c r="F596" s="10" t="str">
        <f>協力難病指定医!M596</f>
        <v>03-6909-0565</v>
      </c>
      <c r="G596" s="15" t="str">
        <f>協力難病指定医!I596</f>
        <v>小穴　正博</v>
      </c>
      <c r="H596" s="42" t="str">
        <f>協力難病指定医!N596</f>
        <v>内科</v>
      </c>
      <c r="I596" s="20">
        <f>協力難病指定医!O596</f>
        <v>45869</v>
      </c>
    </row>
    <row r="597" spans="1:9" ht="30" customHeight="1" x14ac:dyDescent="0.15">
      <c r="A597" s="3">
        <v>596</v>
      </c>
      <c r="B597" s="8" t="str">
        <f>協力難病指定医!C597</f>
        <v>三鷹市</v>
      </c>
      <c r="C597" s="15" t="str">
        <f>協力難病指定医!J597</f>
        <v>医療法人社団真診会　プライムクリニック三鷹</v>
      </c>
      <c r="D597" s="9" t="str">
        <f>協力難病指定医!K597</f>
        <v>181-0013</v>
      </c>
      <c r="E597" s="9" t="str">
        <f>協力難病指定医!L597</f>
        <v>三鷹市下連雀3-22-14　岡田ビル201</v>
      </c>
      <c r="F597" s="10" t="str">
        <f>協力難病指定医!M597</f>
        <v>0422-26-5686</v>
      </c>
      <c r="G597" s="15" t="str">
        <f>協力難病指定医!I597</f>
        <v>新井　英里</v>
      </c>
      <c r="H597" s="42" t="str">
        <f>協力難病指定医!N597</f>
        <v>皮膚科</v>
      </c>
      <c r="I597" s="20">
        <f>協力難病指定医!O597</f>
        <v>47361</v>
      </c>
    </row>
    <row r="598" spans="1:9" ht="30" customHeight="1" x14ac:dyDescent="0.15">
      <c r="A598" s="3">
        <v>597</v>
      </c>
      <c r="B598" s="8" t="str">
        <f>協力難病指定医!C598</f>
        <v>三鷹市</v>
      </c>
      <c r="C598" s="15" t="str">
        <f>協力難病指定医!J598</f>
        <v>医療法人社団壮仁会　三鷹あゆみクリニック</v>
      </c>
      <c r="D598" s="9" t="str">
        <f>協力難病指定医!K598</f>
        <v>181-0013</v>
      </c>
      <c r="E598" s="9" t="str">
        <f>協力難病指定医!L598</f>
        <v>三鷹市下連雀３－７－１６　エミナール２Ｆ</v>
      </c>
      <c r="F598" s="10" t="str">
        <f>協力難病指定医!M598</f>
        <v>0422-45-2922</v>
      </c>
      <c r="G598" s="15" t="str">
        <f>協力難病指定医!I598</f>
        <v>野崎　修平</v>
      </c>
      <c r="H598" s="42" t="str">
        <f>協力難病指定医!N598</f>
        <v>内科</v>
      </c>
      <c r="I598" s="20">
        <f>協力難病指定医!O598</f>
        <v>46477</v>
      </c>
    </row>
    <row r="599" spans="1:9" ht="30" customHeight="1" x14ac:dyDescent="0.15">
      <c r="A599" s="3">
        <v>598</v>
      </c>
      <c r="B599" s="8" t="str">
        <f>協力難病指定医!C599</f>
        <v>三鷹市</v>
      </c>
      <c r="C599" s="15" t="str">
        <f>協力難病指定医!J599</f>
        <v>医療法人社団壮仁会　三鷹あゆみクリニック</v>
      </c>
      <c r="D599" s="9" t="str">
        <f>協力難病指定医!K599</f>
        <v>181-0013</v>
      </c>
      <c r="E599" s="9" t="str">
        <f>協力難病指定医!L599</f>
        <v>三鷹市下連雀３－７－１６　エミナール２Ｆ</v>
      </c>
      <c r="F599" s="10" t="str">
        <f>協力難病指定医!M599</f>
        <v>0422-45-2922</v>
      </c>
      <c r="G599" s="15" t="str">
        <f>協力難病指定医!I599</f>
        <v>髙橋　壮芳</v>
      </c>
      <c r="H599" s="42" t="str">
        <f>協力難病指定医!N599</f>
        <v>内科</v>
      </c>
      <c r="I599" s="20">
        <f>協力難病指定医!O599</f>
        <v>47542</v>
      </c>
    </row>
    <row r="600" spans="1:9" ht="30" customHeight="1" x14ac:dyDescent="0.15">
      <c r="A600" s="3">
        <v>599</v>
      </c>
      <c r="B600" s="8" t="str">
        <f>協力難病指定医!C600</f>
        <v>三鷹市</v>
      </c>
      <c r="C600" s="15" t="str">
        <f>協力難病指定医!J600</f>
        <v>医療法人社団豊済会　境南クリニック</v>
      </c>
      <c r="D600" s="9" t="str">
        <f>協力難病指定医!K600</f>
        <v>181-0011</v>
      </c>
      <c r="E600" s="9" t="str">
        <f>協力難病指定医!L600</f>
        <v>三鷹市井口３－６－８</v>
      </c>
      <c r="F600" s="10" t="str">
        <f>協力難病指定医!M600</f>
        <v>0422-33-8411</v>
      </c>
      <c r="G600" s="15" t="str">
        <f>協力難病指定医!I600</f>
        <v>井上　宙哉</v>
      </c>
      <c r="H600" s="42" t="str">
        <f>協力難病指定医!N600</f>
        <v>内科、人工透析内科</v>
      </c>
      <c r="I600" s="20">
        <f>協力難病指定医!O600</f>
        <v>46843</v>
      </c>
    </row>
    <row r="601" spans="1:9" ht="30" customHeight="1" x14ac:dyDescent="0.15">
      <c r="A601" s="3">
        <v>600</v>
      </c>
      <c r="B601" s="8" t="str">
        <f>協力難病指定医!C601</f>
        <v>三鷹市</v>
      </c>
      <c r="C601" s="15" t="str">
        <f>協力難病指定医!J601</f>
        <v>医療法人社団和光会　キノメディッククリニックつつじヶ丘</v>
      </c>
      <c r="D601" s="9" t="str">
        <f>協力難病指定医!K601</f>
        <v>181-0005</v>
      </c>
      <c r="E601" s="9" t="str">
        <f>協力難病指定医!L601</f>
        <v>三鷹市中原1-6-25-1F</v>
      </c>
      <c r="F601" s="10" t="str">
        <f>協力難病指定医!M601</f>
        <v>03-6909-0290</v>
      </c>
      <c r="G601" s="15" t="str">
        <f>協力難病指定医!I601</f>
        <v>岩川　秀輝</v>
      </c>
      <c r="H601" s="42" t="str">
        <f>協力難病指定医!N601</f>
        <v>内科、眼科、耳鼻咽喉科、皮膚科、精神科</v>
      </c>
      <c r="I601" s="20">
        <f>協力難病指定医!O601</f>
        <v>46934</v>
      </c>
    </row>
    <row r="602" spans="1:9" ht="30" customHeight="1" x14ac:dyDescent="0.15">
      <c r="A602" s="3">
        <v>601</v>
      </c>
      <c r="B602" s="8" t="str">
        <f>協力難病指定医!C602</f>
        <v>三鷹市</v>
      </c>
      <c r="C602" s="15" t="str">
        <f>協力難病指定医!J602</f>
        <v>医療法人社団翔香会　天文台クリニック</v>
      </c>
      <c r="D602" s="9" t="str">
        <f>協力難病指定医!K602</f>
        <v>181-0015</v>
      </c>
      <c r="E602" s="9" t="str">
        <f>協力難病指定医!L602</f>
        <v>三鷹市大沢１－１７－２－１Ｆ</v>
      </c>
      <c r="F602" s="10" t="str">
        <f>協力難病指定医!M602</f>
        <v>0422-30-7929</v>
      </c>
      <c r="G602" s="15" t="str">
        <f>協力難病指定医!I602</f>
        <v>山﨑　徹</v>
      </c>
      <c r="H602" s="42" t="str">
        <f>協力難病指定医!N602</f>
        <v>内科、外科、肛門科、皮膚科、リハビリテーション科</v>
      </c>
      <c r="I602" s="20">
        <f>協力難病指定医!O602</f>
        <v>47664</v>
      </c>
    </row>
    <row r="603" spans="1:9" ht="30" customHeight="1" x14ac:dyDescent="0.15">
      <c r="A603" s="3">
        <v>602</v>
      </c>
      <c r="B603" s="8" t="str">
        <f>協力難病指定医!C603</f>
        <v>青梅市</v>
      </c>
      <c r="C603" s="15" t="str">
        <f>協力難病指定医!J603</f>
        <v>ホームケアクリニック青梅</v>
      </c>
      <c r="D603" s="9" t="str">
        <f>協力難病指定医!K603</f>
        <v>198-0024</v>
      </c>
      <c r="E603" s="9" t="str">
        <f>協力難病指定医!L603</f>
        <v>青梅市新町３－６６－３</v>
      </c>
      <c r="F603" s="10" t="str">
        <f>協力難病指定医!M603</f>
        <v>0428-32-3663</v>
      </c>
      <c r="G603" s="15" t="str">
        <f>協力難病指定医!I603</f>
        <v>土田　直輝</v>
      </c>
      <c r="H603" s="42" t="str">
        <f>協力難病指定医!N603</f>
        <v>内科、呼吸器内科</v>
      </c>
      <c r="I603" s="20">
        <f>協力難病指定医!O603</f>
        <v>46660</v>
      </c>
    </row>
    <row r="604" spans="1:9" ht="30" customHeight="1" x14ac:dyDescent="0.15">
      <c r="A604" s="3">
        <v>603</v>
      </c>
      <c r="B604" s="8" t="str">
        <f>協力難病指定医!C604</f>
        <v>青梅市</v>
      </c>
      <c r="C604" s="15" t="str">
        <f>協力難病指定医!J604</f>
        <v>医療法人財団利定会　進藤医院</v>
      </c>
      <c r="D604" s="9" t="str">
        <f>協力難病指定医!K604</f>
        <v>198-0043</v>
      </c>
      <c r="E604" s="9" t="str">
        <f>協力難病指定医!L604</f>
        <v>青梅市千ヶ瀬町５－６１０－１１－１Ｆ</v>
      </c>
      <c r="F604" s="10" t="str">
        <f>協力難病指定医!M604</f>
        <v>0428-78-3111</v>
      </c>
      <c r="G604" s="15" t="str">
        <f>協力難病指定医!I604</f>
        <v>進藤　幸雄</v>
      </c>
      <c r="H604" s="42" t="str">
        <f>協力難病指定医!N604</f>
        <v>内科、消化器内科、リハビリテーション科</v>
      </c>
      <c r="I604" s="20">
        <f>協力難病指定医!O604</f>
        <v>47452</v>
      </c>
    </row>
    <row r="605" spans="1:9" ht="30" customHeight="1" x14ac:dyDescent="0.15">
      <c r="A605" s="3">
        <v>604</v>
      </c>
      <c r="B605" s="8" t="str">
        <f>協力難病指定医!C605</f>
        <v>青梅市</v>
      </c>
      <c r="C605" s="15" t="str">
        <f>協力難病指定医!J605</f>
        <v>医療法人社団つむぎ　やすらぎ在宅診療所</v>
      </c>
      <c r="D605" s="9" t="str">
        <f>協力難病指定医!K605</f>
        <v>198-0042</v>
      </c>
      <c r="E605" s="9" t="str">
        <f>協力難病指定医!L605</f>
        <v>青梅市東青梅４－１７－１６</v>
      </c>
      <c r="F605" s="10" t="str">
        <f>協力難病指定医!M605</f>
        <v>0428-21-3355</v>
      </c>
      <c r="G605" s="15" t="str">
        <f>協力難病指定医!I605</f>
        <v>塩田　修玄</v>
      </c>
      <c r="H605" s="42" t="str">
        <f>協力難病指定医!N605</f>
        <v>内科、緩和ケア内科、麻酔科</v>
      </c>
      <c r="I605" s="20">
        <f>協力難病指定医!O605</f>
        <v>46538</v>
      </c>
    </row>
    <row r="606" spans="1:9" ht="30" customHeight="1" x14ac:dyDescent="0.15">
      <c r="A606" s="3">
        <v>605</v>
      </c>
      <c r="B606" s="8" t="str">
        <f>協力難病指定医!C606</f>
        <v>青梅市</v>
      </c>
      <c r="C606" s="15" t="str">
        <f>協力難病指定医!J606</f>
        <v>医療法人社団慶成会　青梅慶友病院</v>
      </c>
      <c r="D606" s="9" t="str">
        <f>協力難病指定医!K606</f>
        <v>198-0014</v>
      </c>
      <c r="E606" s="9" t="str">
        <f>協力難病指定医!L606</f>
        <v>青梅市大門１－６８１</v>
      </c>
      <c r="F606" s="10" t="str">
        <f>協力難病指定医!M606</f>
        <v>0428-24-3020</v>
      </c>
      <c r="G606" s="15" t="str">
        <f>協力難病指定医!I606</f>
        <v>小林　龍一郎</v>
      </c>
      <c r="H606" s="42" t="str">
        <f>協力難病指定医!N606</f>
        <v>内科</v>
      </c>
      <c r="I606" s="20">
        <f>協力難病指定医!O606</f>
        <v>47542</v>
      </c>
    </row>
    <row r="607" spans="1:9" ht="30" customHeight="1" x14ac:dyDescent="0.15">
      <c r="A607" s="3">
        <v>606</v>
      </c>
      <c r="B607" s="8" t="str">
        <f>協力難病指定医!C607</f>
        <v>青梅市</v>
      </c>
      <c r="C607" s="15" t="str">
        <f>協力難病指定医!J607</f>
        <v>医療法人社団慶成会　青梅慶友病院</v>
      </c>
      <c r="D607" s="9" t="str">
        <f>協力難病指定医!K607</f>
        <v>198-0014</v>
      </c>
      <c r="E607" s="9" t="str">
        <f>協力難病指定医!L607</f>
        <v>青梅市大門１－６８１</v>
      </c>
      <c r="F607" s="10" t="str">
        <f>協力難病指定医!M607</f>
        <v>0428-24-3020</v>
      </c>
      <c r="G607" s="15" t="str">
        <f>協力難病指定医!I607</f>
        <v>中河原　光</v>
      </c>
      <c r="H607" s="42" t="str">
        <f>協力難病指定医!N607</f>
        <v>内科</v>
      </c>
      <c r="I607" s="20">
        <f>協力難病指定医!O607</f>
        <v>47542</v>
      </c>
    </row>
    <row r="608" spans="1:9" ht="30" customHeight="1" x14ac:dyDescent="0.15">
      <c r="A608" s="3">
        <v>607</v>
      </c>
      <c r="B608" s="8" t="str">
        <f>協力難病指定医!C608</f>
        <v>青梅市</v>
      </c>
      <c r="C608" s="15" t="str">
        <f>協力難病指定医!J608</f>
        <v>医療法人社団慶成会　青梅慶友病院</v>
      </c>
      <c r="D608" s="9" t="str">
        <f>協力難病指定医!K608</f>
        <v>198-0014</v>
      </c>
      <c r="E608" s="9" t="str">
        <f>協力難病指定医!L608</f>
        <v>青梅市大門１－６８１</v>
      </c>
      <c r="F608" s="10" t="str">
        <f>協力難病指定医!M608</f>
        <v>0428-24-3020</v>
      </c>
      <c r="G608" s="15" t="str">
        <f>協力難病指定医!I608</f>
        <v>渡辺　由貴子</v>
      </c>
      <c r="H608" s="42" t="str">
        <f>協力難病指定医!N608</f>
        <v>内科</v>
      </c>
      <c r="I608" s="20">
        <f>協力難病指定医!O608</f>
        <v>47603</v>
      </c>
    </row>
    <row r="609" spans="1:9" ht="30" customHeight="1" x14ac:dyDescent="0.15">
      <c r="A609" s="3">
        <v>608</v>
      </c>
      <c r="B609" s="8" t="str">
        <f>協力難病指定医!C609</f>
        <v>青梅市</v>
      </c>
      <c r="C609" s="15" t="str">
        <f>協力難病指定医!J609</f>
        <v>医療法人社団慶成会　青梅慶友病院</v>
      </c>
      <c r="D609" s="9" t="str">
        <f>協力難病指定医!K609</f>
        <v>198-0014</v>
      </c>
      <c r="E609" s="9" t="str">
        <f>協力難病指定医!L609</f>
        <v>青梅市大門１－６８１</v>
      </c>
      <c r="F609" s="10" t="str">
        <f>協力難病指定医!M609</f>
        <v>0428-24-3020</v>
      </c>
      <c r="G609" s="15" t="str">
        <f>協力難病指定医!I609</f>
        <v>藤本　彰</v>
      </c>
      <c r="H609" s="42" t="str">
        <f>協力難病指定医!N609</f>
        <v>内科</v>
      </c>
      <c r="I609" s="20">
        <f>協力難病指定医!O609</f>
        <v>47542</v>
      </c>
    </row>
    <row r="610" spans="1:9" ht="30" customHeight="1" x14ac:dyDescent="0.15">
      <c r="A610" s="3">
        <v>609</v>
      </c>
      <c r="B610" s="8" t="str">
        <f>協力難病指定医!C610</f>
        <v>青梅市</v>
      </c>
      <c r="C610" s="15" t="str">
        <f>協力難病指定医!J610</f>
        <v>医療法人社団慶成会　青梅慶友病院</v>
      </c>
      <c r="D610" s="9" t="str">
        <f>協力難病指定医!K610</f>
        <v>198-0014</v>
      </c>
      <c r="E610" s="9" t="str">
        <f>協力難病指定医!L610</f>
        <v>青梅市大門１－６８１</v>
      </c>
      <c r="F610" s="10" t="str">
        <f>協力難病指定医!M610</f>
        <v>0428-24-3020</v>
      </c>
      <c r="G610" s="15" t="str">
        <f>協力難病指定医!I610</f>
        <v>平野　良男</v>
      </c>
      <c r="H610" s="42" t="str">
        <f>協力難病指定医!N610</f>
        <v>内科</v>
      </c>
      <c r="I610" s="20">
        <f>協力難病指定医!O610</f>
        <v>47603</v>
      </c>
    </row>
    <row r="611" spans="1:9" ht="30" customHeight="1" x14ac:dyDescent="0.15">
      <c r="A611" s="3">
        <v>610</v>
      </c>
      <c r="B611" s="8" t="str">
        <f>協力難病指定医!C611</f>
        <v>青梅市</v>
      </c>
      <c r="C611" s="15" t="str">
        <f>協力難病指定医!J611</f>
        <v>医療法人社団慶成会　青梅慶友病院</v>
      </c>
      <c r="D611" s="9" t="str">
        <f>協力難病指定医!K611</f>
        <v>198-0014</v>
      </c>
      <c r="E611" s="9" t="str">
        <f>協力難病指定医!L611</f>
        <v>青梅市大門１－６８１</v>
      </c>
      <c r="F611" s="10" t="str">
        <f>協力難病指定医!M611</f>
        <v>0428-24-3020</v>
      </c>
      <c r="G611" s="15" t="str">
        <f>協力難病指定医!I611</f>
        <v>木村　滿</v>
      </c>
      <c r="H611" s="42" t="str">
        <f>協力難病指定医!N611</f>
        <v>内科(循環器)、老年科</v>
      </c>
      <c r="I611" s="20">
        <f>協力難病指定医!O611</f>
        <v>47514</v>
      </c>
    </row>
    <row r="612" spans="1:9" ht="30" customHeight="1" x14ac:dyDescent="0.15">
      <c r="A612" s="3">
        <v>611</v>
      </c>
      <c r="B612" s="8" t="str">
        <f>協力難病指定医!C612</f>
        <v>青梅市</v>
      </c>
      <c r="C612" s="15" t="str">
        <f>協力難病指定医!J612</f>
        <v>医療法人社団慶成会　青梅慶友病院</v>
      </c>
      <c r="D612" s="9" t="str">
        <f>協力難病指定医!K612</f>
        <v>198-0014</v>
      </c>
      <c r="E612" s="9" t="str">
        <f>協力難病指定医!L612</f>
        <v>青梅市大門１－６８１</v>
      </c>
      <c r="F612" s="10" t="str">
        <f>協力難病指定医!M612</f>
        <v>0428-24-3020</v>
      </c>
      <c r="G612" s="15" t="str">
        <f>協力難病指定医!I612</f>
        <v>柚木　雅至</v>
      </c>
      <c r="H612" s="42" t="str">
        <f>協力難病指定医!N612</f>
        <v>内科</v>
      </c>
      <c r="I612" s="20">
        <f>協力難病指定医!O612</f>
        <v>47573</v>
      </c>
    </row>
    <row r="613" spans="1:9" ht="30" customHeight="1" x14ac:dyDescent="0.15">
      <c r="A613" s="3">
        <v>612</v>
      </c>
      <c r="B613" s="8" t="str">
        <f>協力難病指定医!C613</f>
        <v>青梅市</v>
      </c>
      <c r="C613" s="15" t="str">
        <f>協力難病指定医!J613</f>
        <v>医療法人社団慶成会　青梅慶友病院</v>
      </c>
      <c r="D613" s="9" t="str">
        <f>協力難病指定医!K613</f>
        <v>198-0014</v>
      </c>
      <c r="E613" s="9" t="str">
        <f>協力難病指定医!L613</f>
        <v>青梅市大門１－６８１</v>
      </c>
      <c r="F613" s="10" t="str">
        <f>協力難病指定医!M613</f>
        <v>0428-24-3020</v>
      </c>
      <c r="G613" s="15" t="str">
        <f>協力難病指定医!I613</f>
        <v>櫻井　博文</v>
      </c>
      <c r="H613" s="42" t="str">
        <f>協力難病指定医!N613</f>
        <v>内科</v>
      </c>
      <c r="I613" s="20">
        <f>協力難病指定医!O613</f>
        <v>46142</v>
      </c>
    </row>
    <row r="614" spans="1:9" ht="30" customHeight="1" x14ac:dyDescent="0.15">
      <c r="A614" s="3">
        <v>613</v>
      </c>
      <c r="B614" s="8" t="str">
        <f>協力難病指定医!C614</f>
        <v>青梅市</v>
      </c>
      <c r="C614" s="15" t="str">
        <f>協力難病指定医!J614</f>
        <v>医療法人社団淳心会　ゆだクリニック</v>
      </c>
      <c r="D614" s="9" t="str">
        <f>協力難病指定医!K614</f>
        <v>198-0024</v>
      </c>
      <c r="E614" s="9" t="str">
        <f>協力難病指定医!L614</f>
        <v>青梅市新町６－５－１</v>
      </c>
      <c r="F614" s="10" t="str">
        <f>協力難病指定医!M614</f>
        <v>0428-30-0880</v>
      </c>
      <c r="G614" s="15" t="str">
        <f>協力難病指定医!I614</f>
        <v>湯田　淳</v>
      </c>
      <c r="H614" s="42" t="str">
        <f>協力難病指定医!N614</f>
        <v>内科、循環器内科、呼吸器内科</v>
      </c>
      <c r="I614" s="20">
        <f>協力難病指定医!O614</f>
        <v>46053</v>
      </c>
    </row>
    <row r="615" spans="1:9" ht="30" customHeight="1" x14ac:dyDescent="0.15">
      <c r="A615" s="3">
        <v>614</v>
      </c>
      <c r="B615" s="8" t="str">
        <f>協力難病指定医!C615</f>
        <v>青梅市</v>
      </c>
      <c r="C615" s="15" t="str">
        <f>協力難病指定医!J615</f>
        <v>医療法人社団純正会　青梅東部病院</v>
      </c>
      <c r="D615" s="9" t="str">
        <f>協力難病指定医!K615</f>
        <v>198-0005</v>
      </c>
      <c r="E615" s="9" t="str">
        <f>協力難病指定医!L615</f>
        <v>青梅市黒沢１－６１９－９</v>
      </c>
      <c r="F615" s="10" t="str">
        <f>協力難病指定医!M615</f>
        <v>0428-74-7711</v>
      </c>
      <c r="G615" s="15" t="str">
        <f>協力難病指定医!I615</f>
        <v>青木　恵子</v>
      </c>
      <c r="H615" s="42" t="str">
        <f>協力難病指定医!N615</f>
        <v>内科</v>
      </c>
      <c r="I615" s="20">
        <f>協力難病指定医!O615</f>
        <v>46142</v>
      </c>
    </row>
    <row r="616" spans="1:9" ht="30" customHeight="1" x14ac:dyDescent="0.15">
      <c r="A616" s="3">
        <v>615</v>
      </c>
      <c r="B616" s="8" t="str">
        <f>協力難病指定医!C616</f>
        <v>青梅市</v>
      </c>
      <c r="C616" s="15" t="str">
        <f>協力難病指定医!J616</f>
        <v>社会福祉法人東京武尊会　九十九園診療所</v>
      </c>
      <c r="D616" s="9" t="str">
        <f>協力難病指定医!K616</f>
        <v>198-0001</v>
      </c>
      <c r="E616" s="9" t="str">
        <f>協力難病指定医!L616</f>
        <v>青梅市成木１－６３４－７</v>
      </c>
      <c r="F616" s="10" t="str">
        <f>協力難病指定医!M616</f>
        <v>0428-74-5105</v>
      </c>
      <c r="G616" s="15" t="str">
        <f>協力難病指定医!I616</f>
        <v>押　正也</v>
      </c>
      <c r="H616" s="42" t="str">
        <f>協力難病指定医!N616</f>
        <v>内科、泌尿器科</v>
      </c>
      <c r="I616" s="20">
        <f>協力難病指定医!O616</f>
        <v>47452</v>
      </c>
    </row>
    <row r="617" spans="1:9" ht="30" customHeight="1" x14ac:dyDescent="0.15">
      <c r="A617" s="3">
        <v>616</v>
      </c>
      <c r="B617" s="8" t="str">
        <f>協力難病指定医!C617</f>
        <v>青梅市</v>
      </c>
      <c r="C617" s="15" t="str">
        <f>協力難病指定医!J617</f>
        <v>酒井医院</v>
      </c>
      <c r="D617" s="9" t="str">
        <f>協力難病指定医!K617</f>
        <v>198-0024</v>
      </c>
      <c r="E617" s="9" t="str">
        <f>協力難病指定医!L617</f>
        <v>青梅市新町４－１－１３</v>
      </c>
      <c r="F617" s="10" t="str">
        <f>協力難病指定医!M617</f>
        <v>0428-25-5432</v>
      </c>
      <c r="G617" s="15" t="str">
        <f>協力難病指定医!I617</f>
        <v>酒井　淳</v>
      </c>
      <c r="H617" s="42" t="str">
        <f>協力難病指定医!N617</f>
        <v>内科</v>
      </c>
      <c r="I617" s="20">
        <f>協力難病指定医!O617</f>
        <v>47603</v>
      </c>
    </row>
    <row r="618" spans="1:9" ht="30" customHeight="1" x14ac:dyDescent="0.15">
      <c r="A618" s="3">
        <v>617</v>
      </c>
      <c r="B618" s="8" t="str">
        <f>協力難病指定医!C618</f>
        <v>青梅市</v>
      </c>
      <c r="C618" s="15" t="str">
        <f>協力難病指定医!J618</f>
        <v>青梅慶友病院</v>
      </c>
      <c r="D618" s="9" t="str">
        <f>協力難病指定医!K618</f>
        <v>198-0014</v>
      </c>
      <c r="E618" s="9" t="str">
        <f>協力難病指定医!L618</f>
        <v>青梅市大門１－６８１</v>
      </c>
      <c r="F618" s="10" t="str">
        <f>協力難病指定医!M618</f>
        <v>0428-24-3020</v>
      </c>
      <c r="G618" s="15" t="str">
        <f>協力難病指定医!I618</f>
        <v>井上　智貴</v>
      </c>
      <c r="H618" s="42" t="str">
        <f>協力難病指定医!N618</f>
        <v>内科、リハビリテーション科</v>
      </c>
      <c r="I618" s="20">
        <f>協力難病指定医!O618</f>
        <v>46142</v>
      </c>
    </row>
    <row r="619" spans="1:9" ht="30" customHeight="1" x14ac:dyDescent="0.15">
      <c r="A619" s="3">
        <v>618</v>
      </c>
      <c r="B619" s="8" t="str">
        <f>協力難病指定医!C619</f>
        <v>青梅市</v>
      </c>
      <c r="C619" s="15" t="str">
        <f>協力難病指定医!J619</f>
        <v>青梅慶友病院</v>
      </c>
      <c r="D619" s="9" t="str">
        <f>協力難病指定医!K619</f>
        <v>198-0014</v>
      </c>
      <c r="E619" s="9" t="str">
        <f>協力難病指定医!L619</f>
        <v>青梅市大門１－６８１</v>
      </c>
      <c r="F619" s="10" t="str">
        <f>協力難病指定医!M619</f>
        <v>0428-24-3020</v>
      </c>
      <c r="G619" s="15" t="str">
        <f>協力難病指定医!I619</f>
        <v>岡田　純卓</v>
      </c>
      <c r="H619" s="42" t="str">
        <f>協力難病指定医!N619</f>
        <v>内科</v>
      </c>
      <c r="I619" s="20">
        <f>協力難病指定医!O619</f>
        <v>46326</v>
      </c>
    </row>
    <row r="620" spans="1:9" ht="30" customHeight="1" x14ac:dyDescent="0.15">
      <c r="A620" s="3">
        <v>619</v>
      </c>
      <c r="B620" s="8" t="str">
        <f>協力難病指定医!C620</f>
        <v>青梅市</v>
      </c>
      <c r="C620" s="15" t="str">
        <f>協力難病指定医!J620</f>
        <v>青梅慶友病院</v>
      </c>
      <c r="D620" s="9" t="str">
        <f>協力難病指定医!K620</f>
        <v>198-0014</v>
      </c>
      <c r="E620" s="9" t="str">
        <f>協力難病指定医!L620</f>
        <v>青梅市大門１－６８１</v>
      </c>
      <c r="F620" s="10" t="str">
        <f>協力難病指定医!M620</f>
        <v>0428-24-3020</v>
      </c>
      <c r="G620" s="15" t="str">
        <f>協力難病指定医!I620</f>
        <v>守屋　佑貴子</v>
      </c>
      <c r="H620" s="42" t="str">
        <f>協力難病指定医!N620</f>
        <v>内科</v>
      </c>
      <c r="I620" s="20">
        <f>協力難病指定医!O620</f>
        <v>46660</v>
      </c>
    </row>
    <row r="621" spans="1:9" ht="30" customHeight="1" x14ac:dyDescent="0.15">
      <c r="A621" s="3">
        <v>620</v>
      </c>
      <c r="B621" s="8" t="str">
        <f>協力難病指定医!C621</f>
        <v>青梅市</v>
      </c>
      <c r="C621" s="15" t="str">
        <f>協力難病指定医!J621</f>
        <v>大堀医院</v>
      </c>
      <c r="D621" s="9" t="str">
        <f>協力難病指定医!K621</f>
        <v>198-0023</v>
      </c>
      <c r="E621" s="9" t="str">
        <f>協力難病指定医!L621</f>
        <v>青梅市今井５－２４４０－１７８</v>
      </c>
      <c r="F621" s="10" t="str">
        <f>協力難病指定医!M621</f>
        <v>0428-31-9098</v>
      </c>
      <c r="G621" s="15" t="str">
        <f>協力難病指定医!I621</f>
        <v>大堀　洋一</v>
      </c>
      <c r="H621" s="42" t="str">
        <f>協力難病指定医!N621</f>
        <v>内科、小児科</v>
      </c>
      <c r="I621" s="20">
        <f>協力難病指定医!O621</f>
        <v>46477</v>
      </c>
    </row>
    <row r="622" spans="1:9" ht="30" customHeight="1" x14ac:dyDescent="0.15">
      <c r="A622" s="3">
        <v>621</v>
      </c>
      <c r="B622" s="8" t="str">
        <f>協力難病指定医!C622</f>
        <v>府中市</v>
      </c>
      <c r="C622" s="15" t="str">
        <f>協力難病指定医!J622</f>
        <v>医療法人社団共済会　共済会櫻井病院</v>
      </c>
      <c r="D622" s="9" t="str">
        <f>協力難病指定医!K622</f>
        <v>183-0014</v>
      </c>
      <c r="E622" s="9" t="str">
        <f>協力難病指定医!L622</f>
        <v>府中市是政２－３６</v>
      </c>
      <c r="F622" s="10" t="str">
        <f>協力難病指定医!M622</f>
        <v>042-362-5141</v>
      </c>
      <c r="G622" s="15" t="str">
        <f>協力難病指定医!I622</f>
        <v>豊治　宏文</v>
      </c>
      <c r="H622" s="42" t="str">
        <f>協力難病指定医!N622</f>
        <v>内科</v>
      </c>
      <c r="I622" s="20">
        <f>協力難病指定医!O622</f>
        <v>45961</v>
      </c>
    </row>
    <row r="623" spans="1:9" ht="30" customHeight="1" x14ac:dyDescent="0.15">
      <c r="A623" s="3">
        <v>622</v>
      </c>
      <c r="B623" s="8" t="str">
        <f>協力難病指定医!C623</f>
        <v>府中市</v>
      </c>
      <c r="C623" s="15" t="str">
        <f>協力難病指定医!J623</f>
        <v>医療法人社団慈照一灯会　平林医院</v>
      </c>
      <c r="D623" s="9" t="str">
        <f>協力難病指定医!K623</f>
        <v>183-0014</v>
      </c>
      <c r="E623" s="9" t="str">
        <f>協力難病指定医!L623</f>
        <v>府中市是政５－４－４</v>
      </c>
      <c r="F623" s="10" t="str">
        <f>協力難病指定医!M623</f>
        <v>042-365-3550</v>
      </c>
      <c r="G623" s="15" t="str">
        <f>協力難病指定医!I623</f>
        <v>平林　一美</v>
      </c>
      <c r="H623" s="42" t="str">
        <f>協力難病指定医!N623</f>
        <v>小児科、内科、皮膚科</v>
      </c>
      <c r="I623" s="20">
        <f>協力難病指定医!O623</f>
        <v>46873</v>
      </c>
    </row>
    <row r="624" spans="1:9" ht="30" customHeight="1" x14ac:dyDescent="0.15">
      <c r="A624" s="3">
        <v>623</v>
      </c>
      <c r="B624" s="8" t="str">
        <f>協力難病指定医!C624</f>
        <v>府中市</v>
      </c>
      <c r="C624" s="15" t="str">
        <f>協力難病指定医!J624</f>
        <v>中村内科クリニック</v>
      </c>
      <c r="D624" s="9" t="str">
        <f>協力難病指定医!K624</f>
        <v>183-0031</v>
      </c>
      <c r="E624" s="9" t="str">
        <f>協力難病指定医!L624</f>
        <v>府中市西府町２－１２－１　西府メディカルプラザ２Ｆ</v>
      </c>
      <c r="F624" s="10" t="str">
        <f>協力難病指定医!M624</f>
        <v>042-362-2112</v>
      </c>
      <c r="G624" s="15" t="str">
        <f>協力難病指定医!I624</f>
        <v>中村　公彦</v>
      </c>
      <c r="H624" s="42" t="str">
        <f>協力難病指定医!N624</f>
        <v>内科、小児科</v>
      </c>
      <c r="I624" s="20">
        <f>協力難病指定医!O624</f>
        <v>45961</v>
      </c>
    </row>
    <row r="625" spans="1:9" ht="30" customHeight="1" x14ac:dyDescent="0.15">
      <c r="A625" s="3">
        <v>624</v>
      </c>
      <c r="B625" s="8" t="str">
        <f>協力難病指定医!C625</f>
        <v>府中市</v>
      </c>
      <c r="C625" s="15" t="str">
        <f>協力難病指定医!J625</f>
        <v>分梅クリニック</v>
      </c>
      <c r="D625" s="9" t="str">
        <f>協力難病指定医!K625</f>
        <v>183-0045</v>
      </c>
      <c r="E625" s="9" t="str">
        <f>協力難病指定医!L625</f>
        <v>府中市美好町３－４－１　芝嵜ビル４０１</v>
      </c>
      <c r="F625" s="10" t="str">
        <f>協力難病指定医!M625</f>
        <v>042-352-8671</v>
      </c>
      <c r="G625" s="15" t="str">
        <f>協力難病指定医!I625</f>
        <v>種村　孝</v>
      </c>
      <c r="H625" s="42" t="str">
        <f>協力難病指定医!N625</f>
        <v>脳神経外科</v>
      </c>
      <c r="I625" s="20">
        <f>協力難病指定医!O625</f>
        <v>46721</v>
      </c>
    </row>
    <row r="626" spans="1:9" ht="30" customHeight="1" x14ac:dyDescent="0.15">
      <c r="A626" s="3">
        <v>625</v>
      </c>
      <c r="B626" s="8" t="str">
        <f>協力難病指定医!C626</f>
        <v>昭島市</v>
      </c>
      <c r="C626" s="15" t="str">
        <f>協力難病指定医!J626</f>
        <v>医療法人社団敬人会　小松眼科</v>
      </c>
      <c r="D626" s="9" t="str">
        <f>協力難病指定医!K626</f>
        <v>196-0025</v>
      </c>
      <c r="E626" s="9" t="str">
        <f>協力難病指定医!L626</f>
        <v>昭島市朝日町３－７－９</v>
      </c>
      <c r="F626" s="10" t="str">
        <f>協力難病指定医!M626</f>
        <v>042-541-1731</v>
      </c>
      <c r="G626" s="15" t="str">
        <f>協力難病指定医!I626</f>
        <v>小松　英樹</v>
      </c>
      <c r="H626" s="42" t="str">
        <f>協力難病指定医!N626</f>
        <v>眼科</v>
      </c>
      <c r="I626" s="20">
        <f>協力難病指定医!O626</f>
        <v>47452</v>
      </c>
    </row>
    <row r="627" spans="1:9" ht="30" customHeight="1" x14ac:dyDescent="0.15">
      <c r="A627" s="3">
        <v>626</v>
      </c>
      <c r="B627" s="8" t="str">
        <f>協力難病指定医!C627</f>
        <v>昭島市</v>
      </c>
      <c r="C627" s="15" t="str">
        <f>協力難病指定医!J627</f>
        <v>医療法人社団行雲会　なりさわ内科クリニック</v>
      </c>
      <c r="D627" s="9" t="str">
        <f>協力難病指定医!K627</f>
        <v>196-0015</v>
      </c>
      <c r="E627" s="9" t="str">
        <f>協力難病指定医!L627</f>
        <v>昭島市昭和町２－１－１４　パレットビル２Ｆ</v>
      </c>
      <c r="F627" s="10" t="str">
        <f>協力難病指定医!M627</f>
        <v>042-541-8820</v>
      </c>
      <c r="G627" s="15" t="str">
        <f>協力難病指定医!I627</f>
        <v>成澤　慶哉</v>
      </c>
      <c r="H627" s="42" t="str">
        <f>協力難病指定医!N627</f>
        <v>内科、糖尿病内科</v>
      </c>
      <c r="I627" s="20">
        <f>協力難病指定医!O627</f>
        <v>47542</v>
      </c>
    </row>
    <row r="628" spans="1:9" ht="30" customHeight="1" x14ac:dyDescent="0.15">
      <c r="A628" s="3">
        <v>627</v>
      </c>
      <c r="B628" s="8" t="str">
        <f>協力難病指定医!C628</f>
        <v>昭島市</v>
      </c>
      <c r="C628" s="15" t="str">
        <f>協力難病指定医!J628</f>
        <v>医療法人社団野村会　昭和の杜病院</v>
      </c>
      <c r="D628" s="9" t="str">
        <f>協力難病指定医!K628</f>
        <v>196-0024</v>
      </c>
      <c r="E628" s="9" t="str">
        <f>協力難病指定医!L628</f>
        <v>昭島市宮沢町５２２－２</v>
      </c>
      <c r="F628" s="10" t="str">
        <f>協力難病指定医!M628</f>
        <v>042-500-2611</v>
      </c>
      <c r="G628" s="15" t="str">
        <f>協力難病指定医!I628</f>
        <v>吉澤　信行</v>
      </c>
      <c r="H628" s="42" t="str">
        <f>協力難病指定医!N628</f>
        <v>内科、腎臓内科</v>
      </c>
      <c r="I628" s="20">
        <f>協力難病指定医!O628</f>
        <v>47514</v>
      </c>
    </row>
    <row r="629" spans="1:9" ht="30" customHeight="1" x14ac:dyDescent="0.15">
      <c r="A629" s="3">
        <v>628</v>
      </c>
      <c r="B629" s="8" t="str">
        <f>協力難病指定医!C629</f>
        <v>昭島市</v>
      </c>
      <c r="C629" s="15" t="str">
        <f>協力難病指定医!J629</f>
        <v>医療法人社団野村会　昭和の杜病院</v>
      </c>
      <c r="D629" s="9" t="str">
        <f>協力難病指定医!K629</f>
        <v>196-0024</v>
      </c>
      <c r="E629" s="9" t="str">
        <f>協力難病指定医!L629</f>
        <v>昭島市宮沢町５２２－２</v>
      </c>
      <c r="F629" s="10" t="str">
        <f>協力難病指定医!M629</f>
        <v>042-500-2611</v>
      </c>
      <c r="G629" s="15" t="str">
        <f>協力難病指定医!I629</f>
        <v>後藤　哲司</v>
      </c>
      <c r="H629" s="42" t="str">
        <f>協力難病指定医!N629</f>
        <v>内科、腎臓内科</v>
      </c>
      <c r="I629" s="20">
        <f>協力難病指定医!O629</f>
        <v>46142</v>
      </c>
    </row>
    <row r="630" spans="1:9" ht="30" customHeight="1" x14ac:dyDescent="0.15">
      <c r="A630" s="3">
        <v>629</v>
      </c>
      <c r="B630" s="8" t="str">
        <f>協力難病指定医!C630</f>
        <v>昭島市</v>
      </c>
      <c r="C630" s="15" t="str">
        <f>協力難病指定医!J630</f>
        <v>医療法人社団野村会　昭和の杜病院</v>
      </c>
      <c r="D630" s="9" t="str">
        <f>協力難病指定医!K630</f>
        <v>196-0024</v>
      </c>
      <c r="E630" s="9" t="str">
        <f>協力難病指定医!L630</f>
        <v>昭島市宮沢町５２２－２</v>
      </c>
      <c r="F630" s="10" t="str">
        <f>協力難病指定医!M630</f>
        <v>042-500-2611</v>
      </c>
      <c r="G630" s="15" t="str">
        <f>協力難病指定医!I630</f>
        <v>寺田　穰</v>
      </c>
      <c r="H630" s="42" t="str">
        <f>協力難病指定医!N630</f>
        <v>内科、腎臓内科</v>
      </c>
      <c r="I630" s="20">
        <f>協力難病指定医!O630</f>
        <v>46660</v>
      </c>
    </row>
    <row r="631" spans="1:9" ht="30" customHeight="1" x14ac:dyDescent="0.15">
      <c r="A631" s="3">
        <v>630</v>
      </c>
      <c r="B631" s="8" t="str">
        <f>協力難病指定医!C631</f>
        <v>昭島市</v>
      </c>
      <c r="C631" s="15" t="str">
        <f>協力難病指定医!J631</f>
        <v>医療法人社団野村会　昭和の杜病院</v>
      </c>
      <c r="D631" s="9" t="str">
        <f>協力難病指定医!K631</f>
        <v>196-0024</v>
      </c>
      <c r="E631" s="9" t="str">
        <f>協力難病指定医!L631</f>
        <v>昭島市宮沢町５２２－２</v>
      </c>
      <c r="F631" s="10" t="str">
        <f>協力難病指定医!M631</f>
        <v>042-500-2611</v>
      </c>
      <c r="G631" s="15" t="str">
        <f>協力難病指定医!I631</f>
        <v>若山　茂</v>
      </c>
      <c r="H631" s="42" t="str">
        <f>協力難病指定医!N631</f>
        <v>内科</v>
      </c>
      <c r="I631" s="20">
        <f>協力難病指定医!O631</f>
        <v>46752</v>
      </c>
    </row>
    <row r="632" spans="1:9" ht="30" customHeight="1" x14ac:dyDescent="0.15">
      <c r="A632" s="3">
        <v>631</v>
      </c>
      <c r="B632" s="8" t="str">
        <f>協力難病指定医!C632</f>
        <v>昭島市</v>
      </c>
      <c r="C632" s="15" t="str">
        <f>協力難病指定医!J632</f>
        <v>医療法人社団野村会　昭和の杜病院</v>
      </c>
      <c r="D632" s="9" t="str">
        <f>協力難病指定医!K632</f>
        <v>196-0024</v>
      </c>
      <c r="E632" s="9" t="str">
        <f>協力難病指定医!L632</f>
        <v>昭島市宮沢町５２２－２</v>
      </c>
      <c r="F632" s="10" t="str">
        <f>協力難病指定医!M632</f>
        <v>042-500-2611</v>
      </c>
      <c r="G632" s="15" t="str">
        <f>協力難病指定医!I632</f>
        <v>森下　浩靖</v>
      </c>
      <c r="H632" s="42" t="str">
        <f>協力難病指定医!N632</f>
        <v>内科、腎臓内科</v>
      </c>
      <c r="I632" s="20">
        <f>協力難病指定医!O632</f>
        <v>45930</v>
      </c>
    </row>
    <row r="633" spans="1:9" ht="30" customHeight="1" x14ac:dyDescent="0.15">
      <c r="A633" s="3">
        <v>632</v>
      </c>
      <c r="B633" s="8" t="str">
        <f>協力難病指定医!C633</f>
        <v>昭島市</v>
      </c>
      <c r="C633" s="15" t="str">
        <f>協力難病指定医!J633</f>
        <v>医療法人社団野村会　昭和の杜病院</v>
      </c>
      <c r="D633" s="9" t="str">
        <f>協力難病指定医!K633</f>
        <v>196-0024</v>
      </c>
      <c r="E633" s="9" t="str">
        <f>協力難病指定医!L633</f>
        <v>昭島市宮沢町５２２－２</v>
      </c>
      <c r="F633" s="10" t="str">
        <f>協力難病指定医!M633</f>
        <v>042-500-2611</v>
      </c>
      <c r="G633" s="15" t="str">
        <f>協力難病指定医!I633</f>
        <v>石田　仁男</v>
      </c>
      <c r="H633" s="42" t="str">
        <f>協力難病指定医!N633</f>
        <v>内科、腎臓内科</v>
      </c>
      <c r="I633" s="20">
        <f>協力難病指定医!O633</f>
        <v>45900</v>
      </c>
    </row>
    <row r="634" spans="1:9" ht="30" customHeight="1" x14ac:dyDescent="0.15">
      <c r="A634" s="3">
        <v>633</v>
      </c>
      <c r="B634" s="8" t="str">
        <f>協力難病指定医!C634</f>
        <v>昭島市</v>
      </c>
      <c r="C634" s="15" t="str">
        <f>協力難病指定医!J634</f>
        <v>医療法人社団野村会　昭和の杜病院</v>
      </c>
      <c r="D634" s="9" t="str">
        <f>協力難病指定医!K634</f>
        <v>196-0024</v>
      </c>
      <c r="E634" s="9" t="str">
        <f>協力難病指定医!L634</f>
        <v>昭島市宮沢町５２２－２</v>
      </c>
      <c r="F634" s="10" t="str">
        <f>協力難病指定医!M634</f>
        <v>042-500-2611</v>
      </c>
      <c r="G634" s="15" t="str">
        <f>協力難病指定医!I634</f>
        <v>野村　芳樹</v>
      </c>
      <c r="H634" s="42" t="str">
        <f>協力難病指定医!N634</f>
        <v>内科、腎臓内科</v>
      </c>
      <c r="I634" s="20">
        <f>協力難病指定医!O634</f>
        <v>45930</v>
      </c>
    </row>
    <row r="635" spans="1:9" ht="30" customHeight="1" x14ac:dyDescent="0.15">
      <c r="A635" s="3">
        <v>634</v>
      </c>
      <c r="B635" s="8" t="str">
        <f>協力難病指定医!C635</f>
        <v>昭島市</v>
      </c>
      <c r="C635" s="15" t="str">
        <f>協力難病指定医!J635</f>
        <v>医療法人社団晨明会　植ビルクリニック</v>
      </c>
      <c r="D635" s="9" t="str">
        <f>協力難病指定医!K635</f>
        <v>196-0032</v>
      </c>
      <c r="E635" s="9" t="str">
        <f>協力難病指定医!L635</f>
        <v>昭島市郷地町２－３６－８　植ビル１０１</v>
      </c>
      <c r="F635" s="10" t="str">
        <f>協力難病指定医!M635</f>
        <v>042-544-2171</v>
      </c>
      <c r="G635" s="15" t="str">
        <f>協力難病指定医!I635</f>
        <v>鈴木　達夫</v>
      </c>
      <c r="H635" s="42" t="str">
        <f>協力難病指定医!N635</f>
        <v>内科</v>
      </c>
      <c r="I635" s="20">
        <f>協力難病指定医!O635</f>
        <v>46173</v>
      </c>
    </row>
    <row r="636" spans="1:9" ht="30" customHeight="1" x14ac:dyDescent="0.15">
      <c r="A636" s="3">
        <v>635</v>
      </c>
      <c r="B636" s="8" t="str">
        <f>協力難病指定医!C636</f>
        <v>昭島市</v>
      </c>
      <c r="C636" s="15" t="str">
        <f>協力難病指定医!J636</f>
        <v>拝島やまかみクリニック</v>
      </c>
      <c r="D636" s="9" t="str">
        <f>協力難病指定医!K636</f>
        <v>196-0003</v>
      </c>
      <c r="E636" s="9" t="str">
        <f>協力難病指定医!L636</f>
        <v>昭島市松原町４－１１－７　拝島・西武ビル３０２</v>
      </c>
      <c r="F636" s="10" t="str">
        <f>協力難病指定医!M636</f>
        <v>042-519-2650</v>
      </c>
      <c r="G636" s="15" t="str">
        <f>協力難病指定医!I636</f>
        <v>山上　賢治</v>
      </c>
      <c r="H636" s="42" t="str">
        <f>協力難病指定医!N636</f>
        <v>内科、リウマチ科、呼吸器内科</v>
      </c>
      <c r="I636" s="20">
        <f>協力難病指定医!O636</f>
        <v>47756</v>
      </c>
    </row>
    <row r="637" spans="1:9" ht="30" customHeight="1" x14ac:dyDescent="0.15">
      <c r="A637" s="3">
        <v>636</v>
      </c>
      <c r="B637" s="8" t="str">
        <f>協力難病指定医!C637</f>
        <v>調布市</v>
      </c>
      <c r="C637" s="15" t="str">
        <f>協力難病指定医!J637</f>
        <v>しらかわ醫院</v>
      </c>
      <c r="D637" s="9" t="str">
        <f>協力難病指定医!K637</f>
        <v>182-0006</v>
      </c>
      <c r="E637" s="9" t="str">
        <f>協力難病指定医!L637</f>
        <v>調布市西つつじヶ丘２－１７－２</v>
      </c>
      <c r="F637" s="10" t="str">
        <f>協力難病指定医!M637</f>
        <v>03-6279-6161</v>
      </c>
      <c r="G637" s="15" t="str">
        <f>協力難病指定医!I637</f>
        <v>大月　万世</v>
      </c>
      <c r="H637" s="42" t="str">
        <f>協力難病指定医!N637</f>
        <v>内科、精神科</v>
      </c>
      <c r="I637" s="20">
        <f>協力難病指定医!O637</f>
        <v>47149</v>
      </c>
    </row>
    <row r="638" spans="1:9" ht="30" customHeight="1" x14ac:dyDescent="0.15">
      <c r="A638" s="3">
        <v>637</v>
      </c>
      <c r="B638" s="8" t="str">
        <f>協力難病指定医!C638</f>
        <v>調布市</v>
      </c>
      <c r="C638" s="15" t="str">
        <f>協力難病指定医!J638</f>
        <v>つつじヶ丘駅前内科クリニック</v>
      </c>
      <c r="D638" s="9" t="str">
        <f>協力難病指定医!K638</f>
        <v>182-0006</v>
      </c>
      <c r="E638" s="9" t="str">
        <f>協力難病指定医!L638</f>
        <v>調布市西つつじヶ丘４－６－２　ル・ヴィザージュ１０９</v>
      </c>
      <c r="F638" s="10" t="str">
        <f>協力難病指定医!M638</f>
        <v>03-6825-2600</v>
      </c>
      <c r="G638" s="15" t="str">
        <f>協力難病指定医!I638</f>
        <v>小出　高彰</v>
      </c>
      <c r="H638" s="42" t="str">
        <f>協力難病指定医!N638</f>
        <v>内科、腎臓内科、アレルギー科</v>
      </c>
      <c r="I638" s="20">
        <f>協力難病指定医!O638</f>
        <v>47087</v>
      </c>
    </row>
    <row r="639" spans="1:9" ht="30" customHeight="1" x14ac:dyDescent="0.15">
      <c r="A639" s="3">
        <v>638</v>
      </c>
      <c r="B639" s="8" t="str">
        <f>協力難病指定医!C639</f>
        <v>調布市</v>
      </c>
      <c r="C639" s="15" t="str">
        <f>協力難病指定医!J639</f>
        <v>ひまわりホームクリニック調布</v>
      </c>
      <c r="D639" s="9" t="str">
        <f>協力難病指定医!K639</f>
        <v>182-0034</v>
      </c>
      <c r="E639" s="9" t="str">
        <f>協力難病指定医!L639</f>
        <v>調布市下石原２－７－７　ライトハイム１Ｆ</v>
      </c>
      <c r="F639" s="10" t="str">
        <f>協力難病指定医!M639</f>
        <v>042-444-1102</v>
      </c>
      <c r="G639" s="15" t="str">
        <f>協力難病指定医!I639</f>
        <v>金谷　智史</v>
      </c>
      <c r="H639" s="42" t="str">
        <f>協力難病指定医!N639</f>
        <v>内科</v>
      </c>
      <c r="I639" s="20">
        <f>協力難病指定医!O639</f>
        <v>47361</v>
      </c>
    </row>
    <row r="640" spans="1:9" ht="30" customHeight="1" x14ac:dyDescent="0.15">
      <c r="A640" s="3">
        <v>639</v>
      </c>
      <c r="B640" s="8" t="str">
        <f>協力難病指定医!C640</f>
        <v>調布市</v>
      </c>
      <c r="C640" s="15" t="str">
        <f>協力難病指定医!J640</f>
        <v>ひまわりホームクリニック調布</v>
      </c>
      <c r="D640" s="9" t="str">
        <f>協力難病指定医!K640</f>
        <v>182-0034</v>
      </c>
      <c r="E640" s="9" t="str">
        <f>協力難病指定医!L640</f>
        <v>調布市下石原２－７－７　ライトハイム１Ｆ</v>
      </c>
      <c r="F640" s="10" t="str">
        <f>協力難病指定医!M640</f>
        <v>042-444-1102</v>
      </c>
      <c r="G640" s="15" t="str">
        <f>協力難病指定医!I640</f>
        <v>夛田　圭希</v>
      </c>
      <c r="H640" s="42" t="str">
        <f>協力難病指定医!N640</f>
        <v>内科</v>
      </c>
      <c r="I640" s="20">
        <f>協力難病指定医!O640</f>
        <v>47330</v>
      </c>
    </row>
    <row r="641" spans="1:9" ht="30" customHeight="1" x14ac:dyDescent="0.15">
      <c r="A641" s="3">
        <v>640</v>
      </c>
      <c r="B641" s="8" t="str">
        <f>協力難病指定医!C641</f>
        <v>調布市</v>
      </c>
      <c r="C641" s="15" t="str">
        <f>協力難病指定医!J641</f>
        <v>ラファ・クリニック</v>
      </c>
      <c r="D641" s="9" t="str">
        <f>協力難病指定医!K641</f>
        <v>182-0003</v>
      </c>
      <c r="E641" s="9" t="str">
        <f>協力難病指定医!L641</f>
        <v>調布市若葉町２－２５－２２</v>
      </c>
      <c r="F641" s="10" t="str">
        <f>協力難病指定医!M641</f>
        <v>03-5315-9516</v>
      </c>
      <c r="G641" s="15" t="str">
        <f>協力難病指定医!I641</f>
        <v>正木　稔子</v>
      </c>
      <c r="H641" s="42" t="str">
        <f>協力難病指定医!N641</f>
        <v>耳鼻咽喉科、小児耳鼻咽喉科、漢方内科</v>
      </c>
      <c r="I641" s="20">
        <f>協力難病指定医!O641</f>
        <v>47361</v>
      </c>
    </row>
    <row r="642" spans="1:9" ht="30" customHeight="1" x14ac:dyDescent="0.15">
      <c r="A642" s="3">
        <v>641</v>
      </c>
      <c r="B642" s="8" t="str">
        <f>協力難病指定医!C642</f>
        <v>調布市</v>
      </c>
      <c r="C642" s="15" t="str">
        <f>協力難病指定医!J642</f>
        <v>医療法人社団共寿会　なかやま眼科</v>
      </c>
      <c r="D642" s="9" t="str">
        <f>協力難病指定医!K642</f>
        <v>182-0022</v>
      </c>
      <c r="E642" s="9" t="str">
        <f>協力難病指定医!L642</f>
        <v>調布市国領町８－１－１１－１Ｆ</v>
      </c>
      <c r="F642" s="10" t="str">
        <f>協力難病指定医!M642</f>
        <v>042-426-4447</v>
      </c>
      <c r="G642" s="15" t="str">
        <f>協力難病指定医!I642</f>
        <v>中山　永子</v>
      </c>
      <c r="H642" s="42" t="str">
        <f>協力難病指定医!N642</f>
        <v>眼科</v>
      </c>
      <c r="I642" s="20">
        <f>協力難病指定医!O642</f>
        <v>46904</v>
      </c>
    </row>
    <row r="643" spans="1:9" ht="30" customHeight="1" x14ac:dyDescent="0.15">
      <c r="A643" s="3">
        <v>642</v>
      </c>
      <c r="B643" s="8" t="str">
        <f>協力難病指定医!C643</f>
        <v>調布市</v>
      </c>
      <c r="C643" s="15" t="str">
        <f>協力難病指定医!J643</f>
        <v>医療法人社団秀楽会　磯崎整形外科</v>
      </c>
      <c r="D643" s="9" t="str">
        <f>協力難病指定医!K643</f>
        <v>182-0024</v>
      </c>
      <c r="E643" s="9" t="str">
        <f>協力難病指定医!L643</f>
        <v>調布市布田２－５１－６　みこしビル３Ｆ</v>
      </c>
      <c r="F643" s="10" t="str">
        <f>協力難病指定医!M643</f>
        <v>042-482-4919</v>
      </c>
      <c r="G643" s="15" t="str">
        <f>協力難病指定医!I643</f>
        <v>磯﨑　秀明</v>
      </c>
      <c r="H643" s="42" t="str">
        <f>協力難病指定医!N643</f>
        <v>整形外科</v>
      </c>
      <c r="I643" s="20">
        <f>協力難病指定医!O643</f>
        <v>46142</v>
      </c>
    </row>
    <row r="644" spans="1:9" ht="30" customHeight="1" x14ac:dyDescent="0.15">
      <c r="A644" s="3">
        <v>643</v>
      </c>
      <c r="B644" s="8" t="str">
        <f>協力難病指定医!C644</f>
        <v>調布市</v>
      </c>
      <c r="C644" s="15" t="str">
        <f>協力難病指定医!J644</f>
        <v>須藤クリニック</v>
      </c>
      <c r="D644" s="9" t="str">
        <f>協力難病指定医!K644</f>
        <v>182-0022</v>
      </c>
      <c r="E644" s="9" t="str">
        <f>協力難病指定医!L644</f>
        <v>調布市国領町５－２８－８　メゾンプチフォーレ１Ｆ</v>
      </c>
      <c r="F644" s="10" t="str">
        <f>協力難病指定医!M644</f>
        <v>042-498-1151</v>
      </c>
      <c r="G644" s="15" t="str">
        <f>協力難病指定医!I644</f>
        <v>須藤　紀雄</v>
      </c>
      <c r="H644" s="42" t="str">
        <f>協力難病指定医!N644</f>
        <v>外科、内科、消化器内科、肛門外科</v>
      </c>
      <c r="I644" s="20">
        <f>協力難病指定医!O644</f>
        <v>47542</v>
      </c>
    </row>
    <row r="645" spans="1:9" ht="30" customHeight="1" x14ac:dyDescent="0.15">
      <c r="A645" s="3">
        <v>644</v>
      </c>
      <c r="B645" s="8" t="str">
        <f>協力難病指定医!C645</f>
        <v>調布市</v>
      </c>
      <c r="C645" s="15" t="str">
        <f>協力難病指定医!J645</f>
        <v>仙川駅前すずきクリニック</v>
      </c>
      <c r="D645" s="9" t="str">
        <f>協力難病指定医!K645</f>
        <v>182-0002</v>
      </c>
      <c r="E645" s="9" t="str">
        <f>協力難病指定医!L645</f>
        <v>調布市仙川町１－１８－２　３１１０ビル３Ｆ</v>
      </c>
      <c r="F645" s="10" t="str">
        <f>協力難病指定医!M645</f>
        <v>03-3309-1777</v>
      </c>
      <c r="G645" s="15" t="str">
        <f>協力難病指定医!I645</f>
        <v>鈴木　賢次郎</v>
      </c>
      <c r="H645" s="42" t="str">
        <f>協力難病指定医!N645</f>
        <v>内科、皮膚科</v>
      </c>
      <c r="I645" s="20">
        <f>協力難病指定医!O645</f>
        <v>47603</v>
      </c>
    </row>
    <row r="646" spans="1:9" ht="30" customHeight="1" x14ac:dyDescent="0.15">
      <c r="A646" s="3">
        <v>645</v>
      </c>
      <c r="B646" s="8" t="str">
        <f>協力難病指定医!C646</f>
        <v>町田市</v>
      </c>
      <c r="C646" s="15" t="str">
        <f>協力難病指定医!J646</f>
        <v>すずかけ台眼科クリニック</v>
      </c>
      <c r="D646" s="9" t="str">
        <f>協力難病指定医!K646</f>
        <v>194-0002</v>
      </c>
      <c r="E646" s="9" t="str">
        <f>協力難病指定医!L646</f>
        <v>町田市南つくし野３－４－２　久保田ビル２Ｆ</v>
      </c>
      <c r="F646" s="10" t="str">
        <f>協力難病指定医!M646</f>
        <v>042-788-5505</v>
      </c>
      <c r="G646" s="15" t="str">
        <f>協力難病指定医!I646</f>
        <v>吉利　尚</v>
      </c>
      <c r="H646" s="42" t="str">
        <f>協力難病指定医!N646</f>
        <v>眼科</v>
      </c>
      <c r="I646" s="20">
        <f>協力難病指定医!O646</f>
        <v>45900</v>
      </c>
    </row>
    <row r="647" spans="1:9" ht="30" customHeight="1" x14ac:dyDescent="0.15">
      <c r="A647" s="3">
        <v>646</v>
      </c>
      <c r="B647" s="8" t="str">
        <f>協力難病指定医!C647</f>
        <v>町田市</v>
      </c>
      <c r="C647" s="15" t="str">
        <f>協力難病指定医!J647</f>
        <v>メディカルクリニック悠々</v>
      </c>
      <c r="D647" s="9" t="str">
        <f>協力難病指定医!K647</f>
        <v>195-0053</v>
      </c>
      <c r="E647" s="9" t="str">
        <f>協力難病指定医!L647</f>
        <v>町田市能ヶ谷３－２－１　リレイス鶴川２０３</v>
      </c>
      <c r="F647" s="10" t="str">
        <f>協力難病指定医!M647</f>
        <v>042-860-2061</v>
      </c>
      <c r="G647" s="15" t="str">
        <f>協力難病指定医!I647</f>
        <v>上原　隆夫</v>
      </c>
      <c r="H647" s="42" t="str">
        <f>協力難病指定医!N647</f>
        <v>内科、神経内科</v>
      </c>
      <c r="I647" s="20">
        <f>協力難病指定医!O647</f>
        <v>47603</v>
      </c>
    </row>
    <row r="648" spans="1:9" ht="30" customHeight="1" x14ac:dyDescent="0.15">
      <c r="A648" s="3">
        <v>647</v>
      </c>
      <c r="B648" s="8" t="str">
        <f>協力難病指定医!C648</f>
        <v>町田市</v>
      </c>
      <c r="C648" s="15" t="str">
        <f>協力難病指定医!J648</f>
        <v>医療法人財団コンフォート　コンフォート鶴川クリニック</v>
      </c>
      <c r="D648" s="9" t="str">
        <f>協力難病指定医!K648</f>
        <v>195-0062</v>
      </c>
      <c r="E648" s="9" t="str">
        <f>協力難病指定医!L648</f>
        <v>町田市大蔵町１５０－２</v>
      </c>
      <c r="F648" s="10" t="str">
        <f>協力難病指定医!M648</f>
        <v>042-860-5845</v>
      </c>
      <c r="G648" s="15" t="str">
        <f>協力難病指定医!I648</f>
        <v>小関　洋</v>
      </c>
      <c r="H648" s="42" t="str">
        <f>協力難病指定医!N648</f>
        <v>内科</v>
      </c>
      <c r="I648" s="20">
        <f>協力難病指定医!O648</f>
        <v>46568</v>
      </c>
    </row>
    <row r="649" spans="1:9" ht="30" customHeight="1" x14ac:dyDescent="0.15">
      <c r="A649" s="3">
        <v>648</v>
      </c>
      <c r="B649" s="8" t="str">
        <f>協力難病指定医!C649</f>
        <v>町田市</v>
      </c>
      <c r="C649" s="15" t="str">
        <f>協力難病指定医!J649</f>
        <v>医療法人社団おおぞら会　つばさクリニック</v>
      </c>
      <c r="D649" s="9" t="str">
        <f>協力難病指定医!K649</f>
        <v>194-0035</v>
      </c>
      <c r="E649" s="9" t="str">
        <f>協力難病指定医!L649</f>
        <v>町田市忠生３－２５－１１　忠生ビル１－Ａ</v>
      </c>
      <c r="F649" s="10" t="str">
        <f>協力難病指定医!M649</f>
        <v>042-794-6811</v>
      </c>
      <c r="G649" s="15" t="str">
        <f>協力難病指定医!I649</f>
        <v>鈴木　智広</v>
      </c>
      <c r="H649" s="42" t="str">
        <f>協力難病指定医!N649</f>
        <v>精神科、内科、心療内科</v>
      </c>
      <c r="I649" s="20">
        <f>協力難病指定医!O649</f>
        <v>45900</v>
      </c>
    </row>
    <row r="650" spans="1:9" ht="30" customHeight="1" x14ac:dyDescent="0.15">
      <c r="A650" s="3">
        <v>649</v>
      </c>
      <c r="B650" s="8" t="str">
        <f>協力難病指定医!C650</f>
        <v>町田市</v>
      </c>
      <c r="C650" s="15" t="str">
        <f>協力難病指定医!J650</f>
        <v>医療法人社団じゅうめい会　木曽診療所</v>
      </c>
      <c r="D650" s="9" t="str">
        <f>協力難病指定医!K650</f>
        <v>194-0036</v>
      </c>
      <c r="E650" s="9" t="str">
        <f>協力難病指定医!L650</f>
        <v>町田市木曽東４－２１－３７</v>
      </c>
      <c r="F650" s="10" t="str">
        <f>協力難病指定医!M650</f>
        <v>042-791-2088</v>
      </c>
      <c r="G650" s="15" t="str">
        <f>協力難病指定医!I650</f>
        <v>高橋　重明</v>
      </c>
      <c r="H650" s="42" t="str">
        <f>協力難病指定医!N650</f>
        <v>内科</v>
      </c>
      <c r="I650" s="20">
        <f>協力難病指定医!O650</f>
        <v>47695</v>
      </c>
    </row>
    <row r="651" spans="1:9" ht="30" customHeight="1" x14ac:dyDescent="0.15">
      <c r="A651" s="3">
        <v>650</v>
      </c>
      <c r="B651" s="8" t="str">
        <f>協力難病指定医!C651</f>
        <v>町田市</v>
      </c>
      <c r="C651" s="15" t="str">
        <f>協力難病指定医!J651</f>
        <v>医療法人社団はなまる会　南町田はなクリニック</v>
      </c>
      <c r="D651" s="9" t="str">
        <f>協力難病指定医!K651</f>
        <v>194-0004</v>
      </c>
      <c r="E651" s="9" t="str">
        <f>協力難病指定医!L651</f>
        <v>町田市鶴間４－５－１　アネックス南町田１Ｆ</v>
      </c>
      <c r="F651" s="10" t="str">
        <f>協力難病指定医!M651</f>
        <v>042-799-5900</v>
      </c>
      <c r="G651" s="15" t="str">
        <f>協力難病指定医!I651</f>
        <v>大西　聖子</v>
      </c>
      <c r="H651" s="42" t="str">
        <f>協力難病指定医!N651</f>
        <v>内科</v>
      </c>
      <c r="I651" s="20">
        <f>協力難病指定医!O651</f>
        <v>47603</v>
      </c>
    </row>
    <row r="652" spans="1:9" ht="30" customHeight="1" x14ac:dyDescent="0.15">
      <c r="A652" s="3">
        <v>651</v>
      </c>
      <c r="B652" s="8" t="str">
        <f>協力難病指定医!C652</f>
        <v>町田市</v>
      </c>
      <c r="C652" s="15" t="str">
        <f>協力難病指定医!J652</f>
        <v>医療法人社団三医会　鶴川リハビリテーション病院</v>
      </c>
      <c r="D652" s="9" t="str">
        <f>協力難病指定医!K652</f>
        <v>195-0054</v>
      </c>
      <c r="E652" s="9" t="str">
        <f>協力難病指定医!L652</f>
        <v>町田市三輪町１１２９</v>
      </c>
      <c r="F652" s="10" t="str">
        <f>協力難病指定医!M652</f>
        <v>044-988-2322</v>
      </c>
      <c r="G652" s="15" t="str">
        <f>協力難病指定医!I652</f>
        <v>新井　基央</v>
      </c>
      <c r="H652" s="42" t="str">
        <f>協力難病指定医!N652</f>
        <v>内科</v>
      </c>
      <c r="I652" s="20">
        <f>協力難病指定医!O652</f>
        <v>47514</v>
      </c>
    </row>
    <row r="653" spans="1:9" ht="30" customHeight="1" x14ac:dyDescent="0.15">
      <c r="A653" s="3">
        <v>652</v>
      </c>
      <c r="B653" s="8" t="str">
        <f>協力難病指定医!C653</f>
        <v>町田市</v>
      </c>
      <c r="C653" s="15" t="str">
        <f>協力難病指定医!J653</f>
        <v>医療法人社団三医会　鶴川記念病院</v>
      </c>
      <c r="D653" s="9" t="str">
        <f>協力難病指定医!K653</f>
        <v>195-0064</v>
      </c>
      <c r="E653" s="9" t="str">
        <f>協力難病指定医!L653</f>
        <v>町田市三輪町１０５９－１</v>
      </c>
      <c r="F653" s="10" t="str">
        <f>協力難病指定医!M653</f>
        <v>044-987-1311</v>
      </c>
      <c r="G653" s="15" t="str">
        <f>協力難病指定医!I653</f>
        <v>岸　良示</v>
      </c>
      <c r="H653" s="42" t="str">
        <f>協力難病指定医!N653</f>
        <v>内科</v>
      </c>
      <c r="I653" s="20">
        <f>協力難病指定医!O653</f>
        <v>45869</v>
      </c>
    </row>
    <row r="654" spans="1:9" ht="30" customHeight="1" x14ac:dyDescent="0.15">
      <c r="A654" s="3">
        <v>653</v>
      </c>
      <c r="B654" s="8" t="str">
        <f>協力難病指定医!C654</f>
        <v>町田市</v>
      </c>
      <c r="C654" s="15" t="str">
        <f>協力難病指定医!J654</f>
        <v>医療法人社団三医会　鶴川記念病院</v>
      </c>
      <c r="D654" s="9" t="str">
        <f>協力難病指定医!K654</f>
        <v>195-0054</v>
      </c>
      <c r="E654" s="9" t="str">
        <f>協力難病指定医!L654</f>
        <v>町田市三輪町１０５９－１</v>
      </c>
      <c r="F654" s="10" t="str">
        <f>協力難病指定医!M654</f>
        <v>044-987-1311</v>
      </c>
      <c r="G654" s="15" t="str">
        <f>協力難病指定医!I654</f>
        <v>近藤　朗彦</v>
      </c>
      <c r="H654" s="42" t="str">
        <f>協力難病指定医!N654</f>
        <v>内科</v>
      </c>
      <c r="I654" s="20">
        <f>協力難病指定医!O654</f>
        <v>45869</v>
      </c>
    </row>
    <row r="655" spans="1:9" ht="30" customHeight="1" x14ac:dyDescent="0.15">
      <c r="A655" s="3">
        <v>654</v>
      </c>
      <c r="B655" s="8" t="str">
        <f>協力難病指定医!C655</f>
        <v>町田市</v>
      </c>
      <c r="C655" s="15" t="str">
        <f>協力難病指定医!J655</f>
        <v>医療法人社団三医会　鶴川記念病院</v>
      </c>
      <c r="D655" s="9" t="str">
        <f>協力難病指定医!K655</f>
        <v>195-0054</v>
      </c>
      <c r="E655" s="9" t="str">
        <f>協力難病指定医!L655</f>
        <v>町田市三輪町１０５９－１</v>
      </c>
      <c r="F655" s="10" t="str">
        <f>協力難病指定医!M655</f>
        <v>044-987-1311</v>
      </c>
      <c r="G655" s="15" t="str">
        <f>協力難病指定医!I655</f>
        <v>小松　邦光</v>
      </c>
      <c r="H655" s="42" t="str">
        <f>協力難病指定医!N655</f>
        <v>内科</v>
      </c>
      <c r="I655" s="20">
        <f>協力難病指定医!O655</f>
        <v>45869</v>
      </c>
    </row>
    <row r="656" spans="1:9" ht="30" customHeight="1" x14ac:dyDescent="0.15">
      <c r="A656" s="3">
        <v>655</v>
      </c>
      <c r="B656" s="8" t="str">
        <f>協力難病指定医!C656</f>
        <v>町田市</v>
      </c>
      <c r="C656" s="15" t="str">
        <f>協力難病指定医!J656</f>
        <v>医療法人社団三医会　鶴川記念病院</v>
      </c>
      <c r="D656" s="9" t="str">
        <f>協力難病指定医!K656</f>
        <v>195-0064</v>
      </c>
      <c r="E656" s="9" t="str">
        <f>協力難病指定医!L656</f>
        <v>町田市三輪町１０５９－１</v>
      </c>
      <c r="F656" s="10" t="str">
        <f>協力難病指定医!M656</f>
        <v>044-987-1311</v>
      </c>
      <c r="G656" s="15" t="str">
        <f>協力難病指定医!I656</f>
        <v>谷村　繁雄</v>
      </c>
      <c r="H656" s="42" t="str">
        <f>協力難病指定医!N656</f>
        <v>内科</v>
      </c>
      <c r="I656" s="20">
        <f>協力難病指定医!O656</f>
        <v>45869</v>
      </c>
    </row>
    <row r="657" spans="1:9" ht="30" customHeight="1" x14ac:dyDescent="0.15">
      <c r="A657" s="3">
        <v>656</v>
      </c>
      <c r="B657" s="8" t="str">
        <f>協力難病指定医!C657</f>
        <v>町田市</v>
      </c>
      <c r="C657" s="15" t="str">
        <f>協力難病指定医!J657</f>
        <v>医療法人社団三医会　鶴川記念病院</v>
      </c>
      <c r="D657" s="9" t="str">
        <f>協力難病指定医!K657</f>
        <v>195-0054</v>
      </c>
      <c r="E657" s="9" t="str">
        <f>協力難病指定医!L657</f>
        <v>町田市三輪町１０５９－１</v>
      </c>
      <c r="F657" s="10" t="str">
        <f>協力難病指定医!M657</f>
        <v>044-987-1311</v>
      </c>
      <c r="G657" s="15" t="str">
        <f>協力難病指定医!I657</f>
        <v>鈴木　孝昭</v>
      </c>
      <c r="H657" s="42" t="str">
        <f>協力難病指定医!N657</f>
        <v>内科</v>
      </c>
      <c r="I657" s="20">
        <f>協力難病指定医!O657</f>
        <v>46996</v>
      </c>
    </row>
    <row r="658" spans="1:9" ht="30" customHeight="1" x14ac:dyDescent="0.15">
      <c r="A658" s="3">
        <v>657</v>
      </c>
      <c r="B658" s="8" t="str">
        <f>協力難病指定医!C658</f>
        <v>町田市</v>
      </c>
      <c r="C658" s="15" t="str">
        <f>協力難病指定医!J658</f>
        <v>医療法人社団三医会　鶴川記念病院</v>
      </c>
      <c r="D658" s="9" t="str">
        <f>協力難病指定医!K658</f>
        <v>195-0064</v>
      </c>
      <c r="E658" s="9" t="str">
        <f>協力難病指定医!L658</f>
        <v>町田市三輪町１０５９－１</v>
      </c>
      <c r="F658" s="10" t="str">
        <f>協力難病指定医!M658</f>
        <v>044-987-1311</v>
      </c>
      <c r="G658" s="15" t="str">
        <f>協力難病指定医!I658</f>
        <v>舩津　到</v>
      </c>
      <c r="H658" s="42" t="str">
        <f>協力難病指定医!N658</f>
        <v>内科</v>
      </c>
      <c r="I658" s="20">
        <f>協力難病指定医!O658</f>
        <v>45869</v>
      </c>
    </row>
    <row r="659" spans="1:9" ht="30" customHeight="1" x14ac:dyDescent="0.15">
      <c r="A659" s="3">
        <v>658</v>
      </c>
      <c r="B659" s="8" t="str">
        <f>協力難病指定医!C659</f>
        <v>町田市</v>
      </c>
      <c r="C659" s="15" t="str">
        <f>協力難病指定医!J659</f>
        <v>医療法人社団慈雄会　椎名眼科医院</v>
      </c>
      <c r="D659" s="9" t="str">
        <f>協力難病指定医!K659</f>
        <v>194-0045</v>
      </c>
      <c r="E659" s="9" t="str">
        <f>協力難病指定医!L659</f>
        <v>町田市南成瀬１－１－２　プラザ成瀬１Ｆ</v>
      </c>
      <c r="F659" s="10" t="str">
        <f>協力難病指定医!M659</f>
        <v>042-720-0881</v>
      </c>
      <c r="G659" s="15" t="str">
        <f>協力難病指定医!I659</f>
        <v>椎名　一雄</v>
      </c>
      <c r="H659" s="42" t="str">
        <f>協力難病指定医!N659</f>
        <v>眼科</v>
      </c>
      <c r="I659" s="20">
        <f>協力難病指定医!O659</f>
        <v>45930</v>
      </c>
    </row>
    <row r="660" spans="1:9" ht="30" customHeight="1" x14ac:dyDescent="0.15">
      <c r="A660" s="3">
        <v>659</v>
      </c>
      <c r="B660" s="8" t="str">
        <f>協力難病指定医!C660</f>
        <v>町田市</v>
      </c>
      <c r="C660" s="15" t="str">
        <f>協力難病指定医!J660</f>
        <v>医療法人社団松友会　上相原病院</v>
      </c>
      <c r="D660" s="9" t="str">
        <f>協力難病指定医!K660</f>
        <v>194-0211</v>
      </c>
      <c r="E660" s="9" t="str">
        <f>協力難病指定医!L660</f>
        <v>町田市相原町５０９８</v>
      </c>
      <c r="F660" s="10" t="str">
        <f>協力難病指定医!M660</f>
        <v>042-782-9311</v>
      </c>
      <c r="G660" s="15" t="str">
        <f>協力難病指定医!I660</f>
        <v>松田　豪毅</v>
      </c>
      <c r="H660" s="42" t="str">
        <f>協力難病指定医!N660</f>
        <v>内科</v>
      </c>
      <c r="I660" s="20">
        <f>協力難病指定医!O660</f>
        <v>46446</v>
      </c>
    </row>
    <row r="661" spans="1:9" ht="30" customHeight="1" x14ac:dyDescent="0.15">
      <c r="A661" s="3">
        <v>660</v>
      </c>
      <c r="B661" s="8" t="str">
        <f>協力難病指定医!C661</f>
        <v>町田市</v>
      </c>
      <c r="C661" s="15" t="str">
        <f>協力難病指定医!J661</f>
        <v>医療法人社団松友会　上相原病院</v>
      </c>
      <c r="D661" s="9" t="str">
        <f>協力難病指定医!K661</f>
        <v>194-0211</v>
      </c>
      <c r="E661" s="9" t="str">
        <f>協力難病指定医!L661</f>
        <v>町田市相原町５０９８</v>
      </c>
      <c r="F661" s="10" t="str">
        <f>協力難病指定医!M661</f>
        <v>042-782-9311</v>
      </c>
      <c r="G661" s="15" t="str">
        <f>協力難病指定医!I661</f>
        <v>福井　正德</v>
      </c>
      <c r="H661" s="42" t="str">
        <f>協力難病指定医!N661</f>
        <v>内科</v>
      </c>
      <c r="I661" s="20">
        <f>協力難病指定医!O661</f>
        <v>46022</v>
      </c>
    </row>
    <row r="662" spans="1:9" ht="30" customHeight="1" x14ac:dyDescent="0.15">
      <c r="A662" s="3">
        <v>661</v>
      </c>
      <c r="B662" s="8" t="str">
        <f>協力難病指定医!C662</f>
        <v>町田市</v>
      </c>
      <c r="C662" s="15" t="str">
        <f>協力難病指定医!J662</f>
        <v>医療法人社団大和会　町田クリニック</v>
      </c>
      <c r="D662" s="9" t="str">
        <f>協力難病指定医!K662</f>
        <v>194-0023</v>
      </c>
      <c r="E662" s="9" t="str">
        <f>協力難病指定医!L662</f>
        <v>町田市旭町３－１－１５　旭町メディカルビル３Ｆ</v>
      </c>
      <c r="F662" s="10" t="str">
        <f>協力難病指定医!M662</f>
        <v>042-850-8123</v>
      </c>
      <c r="G662" s="15" t="str">
        <f>協力難病指定医!I662</f>
        <v>野田　智宏</v>
      </c>
      <c r="H662" s="42" t="str">
        <f>協力難病指定医!N662</f>
        <v>内科</v>
      </c>
      <c r="I662" s="20">
        <f>協力難病指定医!O662</f>
        <v>46538</v>
      </c>
    </row>
    <row r="663" spans="1:9" ht="30" customHeight="1" x14ac:dyDescent="0.15">
      <c r="A663" s="3">
        <v>662</v>
      </c>
      <c r="B663" s="8" t="str">
        <f>協力難病指定医!C663</f>
        <v>町田市</v>
      </c>
      <c r="C663" s="15" t="str">
        <f>協力難病指定医!J663</f>
        <v>医療法人社団芙蓉会　ふよう病院</v>
      </c>
      <c r="D663" s="9" t="str">
        <f>協力難病指定医!K663</f>
        <v>194-0005</v>
      </c>
      <c r="E663" s="9" t="str">
        <f>協力難病指定医!L663</f>
        <v>町田市南町田３－４３－１</v>
      </c>
      <c r="F663" s="10" t="str">
        <f>協力難病指定医!M663</f>
        <v>042-795-2631</v>
      </c>
      <c r="G663" s="15" t="str">
        <f>協力難病指定医!I663</f>
        <v>渡邊　光尚</v>
      </c>
      <c r="H663" s="42" t="str">
        <f>協力難病指定医!N663</f>
        <v>内科</v>
      </c>
      <c r="I663" s="20">
        <f>協力難病指定医!O663</f>
        <v>47514</v>
      </c>
    </row>
    <row r="664" spans="1:9" ht="30" customHeight="1" x14ac:dyDescent="0.15">
      <c r="A664" s="3">
        <v>663</v>
      </c>
      <c r="B664" s="8" t="str">
        <f>協力難病指定医!C664</f>
        <v>町田市</v>
      </c>
      <c r="C664" s="15" t="str">
        <f>協力難病指定医!J664</f>
        <v>医療法人社団明日佳　明日佳クリニック鶴川</v>
      </c>
      <c r="D664" s="9" t="str">
        <f>協力難病指定医!K664</f>
        <v>195-0053</v>
      </c>
      <c r="E664" s="9" t="str">
        <f>協力難病指定医!L664</f>
        <v>町田市能ケ谷４－７－１３　リジエール鶴川Ｂ－２</v>
      </c>
      <c r="F664" s="10" t="str">
        <f>協力難病指定医!M664</f>
        <v>042-708-1730</v>
      </c>
      <c r="G664" s="15" t="str">
        <f>協力難病指定医!I664</f>
        <v>関　尚美</v>
      </c>
      <c r="H664" s="42" t="str">
        <f>協力難病指定医!N664</f>
        <v>内科</v>
      </c>
      <c r="I664" s="20">
        <f>協力難病指定医!O664</f>
        <v>47208</v>
      </c>
    </row>
    <row r="665" spans="1:9" ht="30" customHeight="1" x14ac:dyDescent="0.15">
      <c r="A665" s="3">
        <v>664</v>
      </c>
      <c r="B665" s="8" t="str">
        <f>協力難病指定医!C665</f>
        <v>町田市</v>
      </c>
      <c r="C665" s="15" t="str">
        <f>協力難病指定医!J665</f>
        <v>医療法人新光会　グランハート透析クリニック</v>
      </c>
      <c r="D665" s="9" t="str">
        <f>協力難病指定医!K665</f>
        <v>195-0074</v>
      </c>
      <c r="E665" s="9" t="str">
        <f>協力難病指定医!L665</f>
        <v>町田市山崎町２０５５－２　Ｂ－２０６</v>
      </c>
      <c r="F665" s="10" t="str">
        <f>協力難病指定医!M665</f>
        <v>042-789-1881</v>
      </c>
      <c r="G665" s="15" t="str">
        <f>協力難病指定医!I665</f>
        <v>櫻井　信行</v>
      </c>
      <c r="H665" s="42" t="str">
        <f>協力難病指定医!N665</f>
        <v>内科、腎臓内科、人工透析内科</v>
      </c>
      <c r="I665" s="20">
        <f>協力難病指定医!O665</f>
        <v>46234</v>
      </c>
    </row>
    <row r="666" spans="1:9" ht="30" customHeight="1" x14ac:dyDescent="0.15">
      <c r="A666" s="3">
        <v>665</v>
      </c>
      <c r="B666" s="8" t="str">
        <f>協力難病指定医!C666</f>
        <v>町田市</v>
      </c>
      <c r="C666" s="15" t="str">
        <f>協力難病指定医!J666</f>
        <v>一般財団法人ひふみ会　まちだ丘の上病院</v>
      </c>
      <c r="D666" s="9" t="str">
        <f>協力難病指定医!K666</f>
        <v>195-0064</v>
      </c>
      <c r="E666" s="9" t="str">
        <f>協力難病指定医!L666</f>
        <v>町田市小野路町１１－１</v>
      </c>
      <c r="F666" s="10" t="str">
        <f>協力難病指定医!M666</f>
        <v>042-35-3731</v>
      </c>
      <c r="G666" s="15" t="str">
        <f>協力難病指定医!I666</f>
        <v>和田　千容</v>
      </c>
      <c r="H666" s="42" t="str">
        <f>協力難病指定医!N666</f>
        <v>内科、リハビリテーション科</v>
      </c>
      <c r="I666" s="20">
        <f>協力難病指定医!O666</f>
        <v>47452</v>
      </c>
    </row>
    <row r="667" spans="1:9" ht="30" customHeight="1" x14ac:dyDescent="0.15">
      <c r="A667" s="3">
        <v>666</v>
      </c>
      <c r="B667" s="8" t="str">
        <f>協力難病指定医!C667</f>
        <v>町田市</v>
      </c>
      <c r="C667" s="15" t="str">
        <f>協力難病指定医!J667</f>
        <v>一般社団法人共進会　つくし野駅前クリニック</v>
      </c>
      <c r="D667" s="9" t="str">
        <f>協力難病指定医!K667</f>
        <v>194-0001</v>
      </c>
      <c r="E667" s="9" t="str">
        <f>協力難病指定医!L667</f>
        <v>町田市つくし野２－２６－４　つくし野第三ビル２Ｆ</v>
      </c>
      <c r="F667" s="10" t="str">
        <f>協力難病指定医!M667</f>
        <v>042-788-2029</v>
      </c>
      <c r="G667" s="15" t="str">
        <f>協力難病指定医!I667</f>
        <v>伊禮　倫子</v>
      </c>
      <c r="H667" s="42" t="str">
        <f>協力難病指定医!N667</f>
        <v>内科</v>
      </c>
      <c r="I667" s="20">
        <f>協力難病指定医!O667</f>
        <v>46477</v>
      </c>
    </row>
    <row r="668" spans="1:9" ht="30" customHeight="1" x14ac:dyDescent="0.15">
      <c r="A668" s="3">
        <v>667</v>
      </c>
      <c r="B668" s="8" t="str">
        <f>協力難病指定医!C668</f>
        <v>町田市</v>
      </c>
      <c r="C668" s="15" t="str">
        <f>協力難病指定医!J668</f>
        <v>永田整形外科</v>
      </c>
      <c r="D668" s="9" t="str">
        <f>協力難病指定医!K668</f>
        <v>194-0021</v>
      </c>
      <c r="E668" s="9" t="str">
        <f>協力難病指定医!L668</f>
        <v>町田市中町２－２－５　河原ビル１Ｆ</v>
      </c>
      <c r="F668" s="10" t="str">
        <f>協力難病指定医!M668</f>
        <v>042-710-1126</v>
      </c>
      <c r="G668" s="15" t="str">
        <f>協力難病指定医!I668</f>
        <v>永田　正博</v>
      </c>
      <c r="H668" s="42" t="str">
        <f>協力難病指定医!N668</f>
        <v>整形外科</v>
      </c>
      <c r="I668" s="20">
        <f>協力難病指定医!O668</f>
        <v>47726</v>
      </c>
    </row>
    <row r="669" spans="1:9" ht="30" customHeight="1" x14ac:dyDescent="0.15">
      <c r="A669" s="3">
        <v>668</v>
      </c>
      <c r="B669" s="8" t="str">
        <f>協力難病指定医!C669</f>
        <v>町田市</v>
      </c>
      <c r="C669" s="15" t="str">
        <f>協力難病指定医!J669</f>
        <v>原町田さわだ内科・泌尿器科</v>
      </c>
      <c r="D669" s="9" t="str">
        <f>協力難病指定医!K669</f>
        <v>194-0013</v>
      </c>
      <c r="E669" s="9" t="str">
        <f>協力難病指定医!L669</f>
        <v>町田市原町田６－２９－３　新原町田クリニックビル１０２</v>
      </c>
      <c r="F669" s="10" t="str">
        <f>協力難病指定医!M669</f>
        <v>042-851-7818</v>
      </c>
      <c r="G669" s="15" t="str">
        <f>協力難病指定医!I669</f>
        <v>澤田　卓人</v>
      </c>
      <c r="H669" s="42" t="str">
        <f>協力難病指定医!N669</f>
        <v>内科、泌尿器科</v>
      </c>
      <c r="I669" s="20">
        <f>協力難病指定医!O669</f>
        <v>47452</v>
      </c>
    </row>
    <row r="670" spans="1:9" ht="30" customHeight="1" x14ac:dyDescent="0.15">
      <c r="A670" s="3">
        <v>669</v>
      </c>
      <c r="B670" s="8" t="str">
        <f>協力難病指定医!C670</f>
        <v>町田市</v>
      </c>
      <c r="C670" s="15" t="str">
        <f>協力難病指定医!J670</f>
        <v>社会医療法人社団正志会　南町田ペンギン在宅診療所</v>
      </c>
      <c r="D670" s="9" t="str">
        <f>協力難病指定医!K670</f>
        <v>194-0004</v>
      </c>
      <c r="E670" s="9" t="str">
        <f>協力難病指定医!L670</f>
        <v>町田市鶴間４－５－８</v>
      </c>
      <c r="F670" s="10" t="str">
        <f>協力難病指定医!M670</f>
        <v>042-850-5416</v>
      </c>
      <c r="G670" s="15" t="str">
        <f>協力難病指定医!I670</f>
        <v>河原　清</v>
      </c>
      <c r="H670" s="42" t="str">
        <f>協力難病指定医!N670</f>
        <v>内科</v>
      </c>
      <c r="I670" s="20">
        <f>協力難病指定医!O670</f>
        <v>47542</v>
      </c>
    </row>
    <row r="671" spans="1:9" ht="30" customHeight="1" x14ac:dyDescent="0.15">
      <c r="A671" s="3">
        <v>670</v>
      </c>
      <c r="B671" s="8" t="str">
        <f>協力難病指定医!C671</f>
        <v>町田市</v>
      </c>
      <c r="C671" s="15" t="str">
        <f>協力難病指定医!J671</f>
        <v>成田クリニック</v>
      </c>
      <c r="D671" s="9" t="str">
        <f>協力難病指定医!K671</f>
        <v>194-0011</v>
      </c>
      <c r="E671" s="9" t="str">
        <f>協力難病指定医!L671</f>
        <v>町田市成瀬が丘２－２３－１６　ナルセガオカマンション１Ｆ</v>
      </c>
      <c r="F671" s="10" t="str">
        <f>協力難病指定医!M671</f>
        <v>042-795-1281</v>
      </c>
      <c r="G671" s="15" t="str">
        <f>協力難病指定医!I671</f>
        <v>成田　雅弘</v>
      </c>
      <c r="H671" s="42" t="str">
        <f>協力難病指定医!N671</f>
        <v>内科、呼吸器科、消化器科</v>
      </c>
      <c r="I671" s="20">
        <f>協力難病指定医!O671</f>
        <v>47452</v>
      </c>
    </row>
    <row r="672" spans="1:9" ht="30" customHeight="1" x14ac:dyDescent="0.15">
      <c r="A672" s="3">
        <v>671</v>
      </c>
      <c r="B672" s="8" t="str">
        <f>協力難病指定医!C672</f>
        <v>小金井市</v>
      </c>
      <c r="C672" s="15" t="str">
        <f>協力難病指定医!J672</f>
        <v>医療法人社団一白会　菊地脳神経外科・整形外科</v>
      </c>
      <c r="D672" s="9" t="str">
        <f>協力難病指定医!K672</f>
        <v>184-0011</v>
      </c>
      <c r="E672" s="9" t="str">
        <f>協力難病指定医!L672</f>
        <v>小金井市東町３－１２－１１</v>
      </c>
      <c r="F672" s="10" t="str">
        <f>協力難病指定医!M672</f>
        <v>0422-31-1220</v>
      </c>
      <c r="G672" s="15" t="str">
        <f>協力難病指定医!I672</f>
        <v>菊地　邦夫</v>
      </c>
      <c r="H672" s="42" t="str">
        <f>協力難病指定医!N672</f>
        <v>脳神経外科、神経内科、整形外科</v>
      </c>
      <c r="I672" s="20">
        <f>協力難病指定医!O672</f>
        <v>47542</v>
      </c>
    </row>
    <row r="673" spans="1:9" ht="30" customHeight="1" x14ac:dyDescent="0.15">
      <c r="A673" s="3">
        <v>672</v>
      </c>
      <c r="B673" s="8" t="str">
        <f>協力難病指定医!C673</f>
        <v>小金井市</v>
      </c>
      <c r="C673" s="15" t="str">
        <f>協力難病指定医!J673</f>
        <v>医療法人社団一白会　菊地脳神経外科・整形外科</v>
      </c>
      <c r="D673" s="9" t="str">
        <f>協力難病指定医!K673</f>
        <v>184-0011</v>
      </c>
      <c r="E673" s="9" t="str">
        <f>協力難病指定医!L673</f>
        <v>小金井市東町３－１２－１１</v>
      </c>
      <c r="F673" s="10" t="str">
        <f>協力難病指定医!M673</f>
        <v>0422-31-1220</v>
      </c>
      <c r="G673" s="15" t="str">
        <f>協力難病指定医!I673</f>
        <v>菊地　隆文</v>
      </c>
      <c r="H673" s="42" t="str">
        <f>協力難病指定医!N673</f>
        <v>脳神経外科、整形外科、リハビリテーション科、内科</v>
      </c>
      <c r="I673" s="20">
        <f>協力難病指定医!O673</f>
        <v>47542</v>
      </c>
    </row>
    <row r="674" spans="1:9" ht="30" customHeight="1" x14ac:dyDescent="0.15">
      <c r="A674" s="3">
        <v>673</v>
      </c>
      <c r="B674" s="8" t="str">
        <f>協力難病指定医!C674</f>
        <v>小金井市</v>
      </c>
      <c r="C674" s="15" t="str">
        <f>協力難病指定医!J674</f>
        <v>医療法人社団聖水会　高山クリニック</v>
      </c>
      <c r="D674" s="9" t="str">
        <f>協力難病指定医!K674</f>
        <v>184-0004</v>
      </c>
      <c r="E674" s="9" t="str">
        <f>協力難病指定医!L674</f>
        <v>小金井市本町１－１８－３－３０２　ユニーブル武蔵小金井スイート３階</v>
      </c>
      <c r="F674" s="10" t="str">
        <f>協力難病指定医!M674</f>
        <v>042-380-0350</v>
      </c>
      <c r="G674" s="15" t="str">
        <f>協力難病指定医!I674</f>
        <v>岡戸　丈和</v>
      </c>
      <c r="H674" s="42" t="str">
        <f>協力難病指定医!N674</f>
        <v>内科</v>
      </c>
      <c r="I674" s="20">
        <f>協力難病指定医!O674</f>
        <v>47573</v>
      </c>
    </row>
    <row r="675" spans="1:9" ht="30" customHeight="1" x14ac:dyDescent="0.15">
      <c r="A675" s="3">
        <v>674</v>
      </c>
      <c r="B675" s="8" t="str">
        <f>協力難病指定医!C675</f>
        <v>小金井市</v>
      </c>
      <c r="C675" s="15" t="str">
        <f>協力難病指定医!J675</f>
        <v>医療法人社団総合会　武蔵野中央病院</v>
      </c>
      <c r="D675" s="9" t="str">
        <f>協力難病指定医!K675</f>
        <v>184-8585</v>
      </c>
      <c r="E675" s="9" t="str">
        <f>協力難病指定医!L675</f>
        <v>小金井市東町１－４４－２６</v>
      </c>
      <c r="F675" s="10" t="str">
        <f>協力難病指定医!M675</f>
        <v>0422-31-1231</v>
      </c>
      <c r="G675" s="15" t="str">
        <f>協力難病指定医!I675</f>
        <v>萬年　洋一</v>
      </c>
      <c r="H675" s="42" t="str">
        <f>協力難病指定医!N675</f>
        <v>リハビリテーション科</v>
      </c>
      <c r="I675" s="20">
        <f>協力難病指定医!O675</f>
        <v>46203</v>
      </c>
    </row>
    <row r="676" spans="1:9" ht="30" customHeight="1" x14ac:dyDescent="0.15">
      <c r="A676" s="3">
        <v>675</v>
      </c>
      <c r="B676" s="8" t="str">
        <f>協力難病指定医!C676</f>
        <v>小金井市</v>
      </c>
      <c r="C676" s="15" t="str">
        <f>協力難病指定医!J676</f>
        <v>医療法人社団大日会　小金井太陽病院</v>
      </c>
      <c r="D676" s="9" t="str">
        <f>協力難病指定医!K676</f>
        <v>184-0004</v>
      </c>
      <c r="E676" s="9" t="str">
        <f>協力難病指定医!L676</f>
        <v>小金井市本町１－９－１７</v>
      </c>
      <c r="F676" s="10" t="str">
        <f>協力難病指定医!M676</f>
        <v>042-383-5511</v>
      </c>
      <c r="G676" s="15" t="str">
        <f>協力難病指定医!I676</f>
        <v>下村　浩祐</v>
      </c>
      <c r="H676" s="42" t="str">
        <f>協力難病指定医!N676</f>
        <v>内科</v>
      </c>
      <c r="I676" s="20">
        <f>協力難病指定医!O676</f>
        <v>47634</v>
      </c>
    </row>
    <row r="677" spans="1:9" ht="30" customHeight="1" x14ac:dyDescent="0.15">
      <c r="A677" s="3">
        <v>676</v>
      </c>
      <c r="B677" s="8" t="str">
        <f>協力難病指定医!C677</f>
        <v>小金井市</v>
      </c>
      <c r="C677" s="15" t="str">
        <f>協力難病指定医!J677</f>
        <v>小金井ファミリークリニック</v>
      </c>
      <c r="D677" s="9" t="str">
        <f>協力難病指定医!K677</f>
        <v>184-0004</v>
      </c>
      <c r="E677" s="9" t="str">
        <f>協力難病指定医!L677</f>
        <v>小金井市本町１－１３－１３</v>
      </c>
      <c r="F677" s="10" t="str">
        <f>協力難病指定医!M677</f>
        <v>042-382-3633</v>
      </c>
      <c r="G677" s="15" t="str">
        <f>協力難病指定医!I677</f>
        <v>富永　智一</v>
      </c>
      <c r="H677" s="42" t="str">
        <f>協力難病指定医!N677</f>
        <v>内科、小児科</v>
      </c>
      <c r="I677" s="20">
        <f>協力難病指定医!O677</f>
        <v>47542</v>
      </c>
    </row>
    <row r="678" spans="1:9" ht="30" customHeight="1" x14ac:dyDescent="0.15">
      <c r="A678" s="3">
        <v>677</v>
      </c>
      <c r="B678" s="8" t="str">
        <f>協力難病指定医!C678</f>
        <v>小平市</v>
      </c>
      <c r="C678" s="15" t="str">
        <f>協力難病指定医!J678</f>
        <v>岡循環器クリニック</v>
      </c>
      <c r="D678" s="9" t="str">
        <f>協力難病指定医!K678</f>
        <v>187-0043</v>
      </c>
      <c r="E678" s="9" t="str">
        <f>協力難病指定医!L678</f>
        <v>小平市学園東町１－３－１２</v>
      </c>
      <c r="F678" s="10" t="str">
        <f>協力難病指定医!M678</f>
        <v>042-346-5188</v>
      </c>
      <c r="G678" s="15" t="str">
        <f>協力難病指定医!I678</f>
        <v>岡　由紀子</v>
      </c>
      <c r="H678" s="42" t="str">
        <f>協力難病指定医!N678</f>
        <v>循環器科、内科</v>
      </c>
      <c r="I678" s="20">
        <f>協力難病指定医!O678</f>
        <v>46265</v>
      </c>
    </row>
    <row r="679" spans="1:9" ht="30" customHeight="1" x14ac:dyDescent="0.15">
      <c r="A679" s="3">
        <v>678</v>
      </c>
      <c r="B679" s="8" t="str">
        <f>協力難病指定医!C679</f>
        <v>小平市</v>
      </c>
      <c r="C679" s="15" t="str">
        <f>協力難病指定医!J679</f>
        <v>国立研究開発法人　国立精神・神経医療研究センター病院</v>
      </c>
      <c r="D679" s="9" t="str">
        <f>協力難病指定医!K679</f>
        <v>187-8553</v>
      </c>
      <c r="E679" s="9" t="str">
        <f>協力難病指定医!L679</f>
        <v>小平市小川東町４－１－１</v>
      </c>
      <c r="F679" s="10" t="str">
        <f>協力難病指定医!M679</f>
        <v>042-341-2711</v>
      </c>
      <c r="G679" s="15" t="str">
        <f>協力難病指定医!I679</f>
        <v>栗山　健一</v>
      </c>
      <c r="H679" s="42" t="str">
        <f>協力難病指定医!N679</f>
        <v>精神科</v>
      </c>
      <c r="I679" s="20">
        <f>協力難病指定医!O679</f>
        <v>47208</v>
      </c>
    </row>
    <row r="680" spans="1:9" ht="30" customHeight="1" x14ac:dyDescent="0.15">
      <c r="A680" s="3">
        <v>679</v>
      </c>
      <c r="B680" s="8" t="str">
        <f>協力難病指定医!C680</f>
        <v>日野市</v>
      </c>
      <c r="C680" s="15" t="str">
        <f>協力難病指定医!J680</f>
        <v>医療法人社団のぞみの朋　日野のぞみクリニック</v>
      </c>
      <c r="D680" s="9" t="str">
        <f>協力難病指定医!K680</f>
        <v>191-0011</v>
      </c>
      <c r="E680" s="9" t="str">
        <f>協力難病指定医!L680</f>
        <v>日野市日野本町２－１４－９　三浦レジデンス１０５</v>
      </c>
      <c r="F680" s="10" t="str">
        <f>協力難病指定医!M680</f>
        <v>042-843-1445</v>
      </c>
      <c r="G680" s="15" t="str">
        <f>協力難病指定医!I680</f>
        <v>藤田　倫寛</v>
      </c>
      <c r="H680" s="42" t="str">
        <f>協力難病指定医!N680</f>
        <v>内科、老年内科</v>
      </c>
      <c r="I680" s="20">
        <f>協力難病指定医!O680</f>
        <v>47269</v>
      </c>
    </row>
    <row r="681" spans="1:9" ht="30" customHeight="1" x14ac:dyDescent="0.15">
      <c r="A681" s="3">
        <v>680</v>
      </c>
      <c r="B681" s="8" t="str">
        <f>協力難病指定医!C681</f>
        <v>日野市</v>
      </c>
      <c r="C681" s="15" t="str">
        <f>協力難病指定医!J681</f>
        <v>医療法人社団のぞみの朋　日野のぞみクリニック</v>
      </c>
      <c r="D681" s="9" t="str">
        <f>協力難病指定医!K681</f>
        <v>191-0011</v>
      </c>
      <c r="E681" s="9" t="str">
        <f>協力難病指定医!L681</f>
        <v>日野市日野本町２－１４－９　三浦レジデンス１０５</v>
      </c>
      <c r="F681" s="10" t="str">
        <f>協力難病指定医!M681</f>
        <v>042-843-1445</v>
      </c>
      <c r="G681" s="15" t="str">
        <f>協力難病指定医!I681</f>
        <v>望月　諭</v>
      </c>
      <c r="H681" s="42" t="str">
        <f>協力難病指定医!N681</f>
        <v>内科、老年内科</v>
      </c>
      <c r="I681" s="20">
        <f>協力難病指定医!O681</f>
        <v>47542</v>
      </c>
    </row>
    <row r="682" spans="1:9" ht="30" customHeight="1" x14ac:dyDescent="0.15">
      <c r="A682" s="3">
        <v>681</v>
      </c>
      <c r="B682" s="8" t="str">
        <f>協力難病指定医!C682</f>
        <v>日野市</v>
      </c>
      <c r="C682" s="15" t="str">
        <f>協力難病指定医!J682</f>
        <v>医療法人社団回心会　回心堂第二病院</v>
      </c>
      <c r="D682" s="9" t="str">
        <f>協力難病指定医!K682</f>
        <v>191-0024</v>
      </c>
      <c r="E682" s="9" t="str">
        <f>協力難病指定医!L682</f>
        <v>日野市万願寺２－３４－３</v>
      </c>
      <c r="F682" s="10" t="str">
        <f>協力難病指定医!M682</f>
        <v>042-584-0099</v>
      </c>
      <c r="G682" s="15" t="str">
        <f>協力難病指定医!I682</f>
        <v>三好　健一郎</v>
      </c>
      <c r="H682" s="42" t="str">
        <f>協力難病指定医!N682</f>
        <v>内科</v>
      </c>
      <c r="I682" s="20">
        <f>協力難病指定医!O682</f>
        <v>47542</v>
      </c>
    </row>
    <row r="683" spans="1:9" ht="30" customHeight="1" x14ac:dyDescent="0.15">
      <c r="A683" s="3">
        <v>682</v>
      </c>
      <c r="B683" s="8" t="str">
        <f>協力難病指定医!C683</f>
        <v>日野市</v>
      </c>
      <c r="C683" s="15" t="str">
        <f>協力難病指定医!J683</f>
        <v>医療法人社団回心会　回心堂第二病院</v>
      </c>
      <c r="D683" s="9" t="str">
        <f>協力難病指定医!K683</f>
        <v>191-0024</v>
      </c>
      <c r="E683" s="9" t="str">
        <f>協力難病指定医!L683</f>
        <v>日野市万願寺２－３４－３</v>
      </c>
      <c r="F683" s="10" t="str">
        <f>協力難病指定医!M683</f>
        <v>042-584-0099</v>
      </c>
      <c r="G683" s="15" t="str">
        <f>協力難病指定医!I683</f>
        <v>炭谷　綾</v>
      </c>
      <c r="H683" s="42" t="str">
        <f>協力難病指定医!N683</f>
        <v>内科</v>
      </c>
      <c r="I683" s="20">
        <f>協力難病指定医!O683</f>
        <v>47542</v>
      </c>
    </row>
    <row r="684" spans="1:9" ht="30" customHeight="1" x14ac:dyDescent="0.15">
      <c r="A684" s="3">
        <v>683</v>
      </c>
      <c r="B684" s="8" t="str">
        <f>協力難病指定医!C684</f>
        <v>日野市</v>
      </c>
      <c r="C684" s="15" t="str">
        <f>協力難病指定医!J684</f>
        <v>医療法人社団回心会 回心堂第二病院</v>
      </c>
      <c r="D684" s="9" t="str">
        <f>協力難病指定医!K684</f>
        <v>191-0024</v>
      </c>
      <c r="E684" s="9" t="str">
        <f>協力難病指定医!L684</f>
        <v>日野市万願寺２－３４－３</v>
      </c>
      <c r="F684" s="10" t="str">
        <f>協力難病指定医!M684</f>
        <v>042-584-0099</v>
      </c>
      <c r="G684" s="15" t="str">
        <f>協力難病指定医!I684</f>
        <v>池本　久美子</v>
      </c>
      <c r="H684" s="42" t="str">
        <f>協力難病指定医!N684</f>
        <v>内科</v>
      </c>
      <c r="I684" s="20">
        <f>協力難病指定医!O684</f>
        <v>45930</v>
      </c>
    </row>
    <row r="685" spans="1:9" ht="30" customHeight="1" x14ac:dyDescent="0.15">
      <c r="A685" s="3">
        <v>684</v>
      </c>
      <c r="B685" s="8" t="str">
        <f>協力難病指定医!C685</f>
        <v>日野市</v>
      </c>
      <c r="C685" s="15" t="str">
        <f>協力難病指定医!J685</f>
        <v>医療法人社団回心会 回心堂第二病院</v>
      </c>
      <c r="D685" s="9" t="str">
        <f>協力難病指定医!K685</f>
        <v>191-0024</v>
      </c>
      <c r="E685" s="9" t="str">
        <f>協力難病指定医!L685</f>
        <v>日野市万願寺２－３４－３</v>
      </c>
      <c r="F685" s="10" t="str">
        <f>協力難病指定医!M685</f>
        <v>042-584-0099</v>
      </c>
      <c r="G685" s="15" t="str">
        <f>協力難病指定医!I685</f>
        <v>楠田　飛鳥</v>
      </c>
      <c r="H685" s="42" t="str">
        <f>協力難病指定医!N685</f>
        <v>内科</v>
      </c>
      <c r="I685" s="20">
        <f>協力難病指定医!O685</f>
        <v>46203</v>
      </c>
    </row>
    <row r="686" spans="1:9" ht="30" customHeight="1" x14ac:dyDescent="0.15">
      <c r="A686" s="3">
        <v>685</v>
      </c>
      <c r="B686" s="8" t="str">
        <f>協力難病指定医!C686</f>
        <v>日野市</v>
      </c>
      <c r="C686" s="15" t="str">
        <f>協力難病指定医!J686</f>
        <v>医療法人社団回心会　回心堂第二病院</v>
      </c>
      <c r="D686" s="9" t="str">
        <f>協力難病指定医!K686</f>
        <v>191-0024</v>
      </c>
      <c r="E686" s="9" t="str">
        <f>協力難病指定医!L686</f>
        <v>日野市万願寺２－３４－３</v>
      </c>
      <c r="F686" s="10" t="str">
        <f>協力難病指定医!M686</f>
        <v>042-584-0099</v>
      </c>
      <c r="G686" s="15" t="str">
        <f>協力難病指定医!I686</f>
        <v>浮地　越男</v>
      </c>
      <c r="H686" s="42" t="str">
        <f>協力難病指定医!N686</f>
        <v>内科</v>
      </c>
      <c r="I686" s="20">
        <f>協力難病指定医!O686</f>
        <v>47542</v>
      </c>
    </row>
    <row r="687" spans="1:9" ht="30" customHeight="1" x14ac:dyDescent="0.15">
      <c r="A687" s="3">
        <v>686</v>
      </c>
      <c r="B687" s="8" t="str">
        <f>協力難病指定医!C687</f>
        <v>日野市</v>
      </c>
      <c r="C687" s="15" t="str">
        <f>協力難病指定医!J687</f>
        <v>医療法人社団回心会　回心堂第二病院</v>
      </c>
      <c r="D687" s="9" t="str">
        <f>協力難病指定医!K687</f>
        <v>191-0024</v>
      </c>
      <c r="E687" s="9" t="str">
        <f>協力難病指定医!L687</f>
        <v>日野市万願寺２－３４－３</v>
      </c>
      <c r="F687" s="10" t="str">
        <f>協力難病指定医!M687</f>
        <v>042-584-0099</v>
      </c>
      <c r="G687" s="15" t="str">
        <f>協力難病指定医!I687</f>
        <v>鈴木　隆</v>
      </c>
      <c r="H687" s="42" t="str">
        <f>協力難病指定医!N687</f>
        <v>内科</v>
      </c>
      <c r="I687" s="20">
        <f>協力難病指定医!O687</f>
        <v>46477</v>
      </c>
    </row>
    <row r="688" spans="1:9" ht="30" customHeight="1" x14ac:dyDescent="0.15">
      <c r="A688" s="3">
        <v>687</v>
      </c>
      <c r="B688" s="8" t="str">
        <f>協力難病指定医!C688</f>
        <v>日野市</v>
      </c>
      <c r="C688" s="15" t="str">
        <f>協力難病指定医!J688</f>
        <v>医療法人社団佐々木クリニック　佐々木クリニック多摩平</v>
      </c>
      <c r="D688" s="9" t="str">
        <f>協力難病指定医!K688</f>
        <v>191-0062</v>
      </c>
      <c r="E688" s="9" t="str">
        <f>協力難病指定医!L688</f>
        <v>日野市多摩平１－８－１０</v>
      </c>
      <c r="F688" s="10" t="str">
        <f>協力難病指定医!M688</f>
        <v>042-585-2591</v>
      </c>
      <c r="G688" s="15" t="str">
        <f>協力難病指定医!I688</f>
        <v>佐々木　弘子</v>
      </c>
      <c r="H688" s="42" t="str">
        <f>協力難病指定医!N688</f>
        <v>内科、循環器科</v>
      </c>
      <c r="I688" s="20">
        <f>協力難病指定医!O688</f>
        <v>47634</v>
      </c>
    </row>
    <row r="689" spans="1:9" ht="30" customHeight="1" x14ac:dyDescent="0.15">
      <c r="A689" s="3">
        <v>688</v>
      </c>
      <c r="B689" s="8" t="str">
        <f>協力難病指定医!C689</f>
        <v>日野市</v>
      </c>
      <c r="C689" s="15" t="str">
        <f>協力難病指定医!J689</f>
        <v>医療法人社団佐々木クリニック　佐々木クリニック多摩平</v>
      </c>
      <c r="D689" s="9" t="str">
        <f>協力難病指定医!K689</f>
        <v>191-0062</v>
      </c>
      <c r="E689" s="9" t="str">
        <f>協力難病指定医!L689</f>
        <v>日野市多摩平１－８－１０</v>
      </c>
      <c r="F689" s="10" t="str">
        <f>協力難病指定医!M689</f>
        <v>042-585-2591</v>
      </c>
      <c r="G689" s="15" t="str">
        <f>協力難病指定医!I689</f>
        <v>森迫　隆弘</v>
      </c>
      <c r="H689" s="42" t="str">
        <f>協力難病指定医!N689</f>
        <v>内科、呼吸器科</v>
      </c>
      <c r="I689" s="20">
        <f>協力難病指定医!O689</f>
        <v>47634</v>
      </c>
    </row>
    <row r="690" spans="1:9" ht="30" customHeight="1" x14ac:dyDescent="0.15">
      <c r="A690" s="3">
        <v>689</v>
      </c>
      <c r="B690" s="8" t="str">
        <f>協力難病指定医!C690</f>
        <v>日野市</v>
      </c>
      <c r="C690" s="15" t="str">
        <f>協力難病指定医!J690</f>
        <v>医療法人社団佐々木クリニック　佐々木クリニック多摩平</v>
      </c>
      <c r="D690" s="9" t="str">
        <f>協力難病指定医!K690</f>
        <v>191-0062</v>
      </c>
      <c r="E690" s="9" t="str">
        <f>協力難病指定医!L690</f>
        <v>日野市多摩平１－８－１０</v>
      </c>
      <c r="F690" s="10" t="str">
        <f>協力難病指定医!M690</f>
        <v>042-585-2591</v>
      </c>
      <c r="G690" s="15" t="str">
        <f>協力難病指定医!I690</f>
        <v>進藤　智隆</v>
      </c>
      <c r="H690" s="42" t="str">
        <f>協力難病指定医!N690</f>
        <v>内科、呼吸器科</v>
      </c>
      <c r="I690" s="20">
        <f>協力難病指定医!O690</f>
        <v>47573</v>
      </c>
    </row>
    <row r="691" spans="1:9" ht="30" customHeight="1" x14ac:dyDescent="0.15">
      <c r="A691" s="3">
        <v>690</v>
      </c>
      <c r="B691" s="8" t="str">
        <f>協力難病指定医!C691</f>
        <v>日野市</v>
      </c>
      <c r="C691" s="15" t="str">
        <f>協力難病指定医!J691</f>
        <v>医療法人社団佐々木クリニック　佐々木クリニック多摩平</v>
      </c>
      <c r="D691" s="9" t="str">
        <f>協力難病指定医!K691</f>
        <v>191-0062</v>
      </c>
      <c r="E691" s="9" t="str">
        <f>協力難病指定医!L691</f>
        <v>日野市多摩平１－８－１０</v>
      </c>
      <c r="F691" s="10" t="str">
        <f>協力難病指定医!M691</f>
        <v>042-585-2591</v>
      </c>
      <c r="G691" s="15" t="str">
        <f>協力難病指定医!I691</f>
        <v>進藤　朝子</v>
      </c>
      <c r="H691" s="42" t="str">
        <f>協力難病指定医!N691</f>
        <v>内科、循環器科</v>
      </c>
      <c r="I691" s="20">
        <f>協力難病指定医!O691</f>
        <v>47573</v>
      </c>
    </row>
    <row r="692" spans="1:9" ht="30" customHeight="1" x14ac:dyDescent="0.15">
      <c r="A692" s="3">
        <v>691</v>
      </c>
      <c r="B692" s="8" t="str">
        <f>協力難病指定医!C692</f>
        <v>日野市</v>
      </c>
      <c r="C692" s="15" t="str">
        <f>協力難病指定医!J692</f>
        <v>医療法人社団充会　多摩平の森の病院</v>
      </c>
      <c r="D692" s="9" t="str">
        <f>協力難病指定医!K692</f>
        <v>191-0062</v>
      </c>
      <c r="E692" s="9" t="str">
        <f>協力難病指定医!L692</f>
        <v>日野市多摩平３－１－１７</v>
      </c>
      <c r="F692" s="10" t="str">
        <f>協力難病指定医!M692</f>
        <v>042-843-1777</v>
      </c>
      <c r="G692" s="15" t="str">
        <f>協力難病指定医!I692</f>
        <v>福岡　久美子</v>
      </c>
      <c r="H692" s="42" t="str">
        <f>協力難病指定医!N692</f>
        <v>リハビリテーション科</v>
      </c>
      <c r="I692" s="20">
        <f>協力難病指定医!O692</f>
        <v>46965</v>
      </c>
    </row>
    <row r="693" spans="1:9" ht="30" customHeight="1" x14ac:dyDescent="0.15">
      <c r="A693" s="3">
        <v>692</v>
      </c>
      <c r="B693" s="8" t="str">
        <f>協力難病指定医!C693</f>
        <v>日野市</v>
      </c>
      <c r="C693" s="15" t="str">
        <f>協力難病指定医!J693</f>
        <v>医療法人社団青秀会　グレイス病院</v>
      </c>
      <c r="D693" s="9" t="str">
        <f>協力難病指定医!K693</f>
        <v>191-0013</v>
      </c>
      <c r="E693" s="9" t="str">
        <f>協力難病指定医!L693</f>
        <v>日野市宮２４８</v>
      </c>
      <c r="F693" s="10" t="str">
        <f>協力難病指定医!M693</f>
        <v>042-584-5119</v>
      </c>
      <c r="G693" s="15" t="str">
        <f>協力難病指定医!I693</f>
        <v>水口　澄人</v>
      </c>
      <c r="H693" s="42" t="str">
        <f>協力難病指定医!N693</f>
        <v>内科</v>
      </c>
      <c r="I693" s="20">
        <f>協力難病指定医!O693</f>
        <v>47542</v>
      </c>
    </row>
    <row r="694" spans="1:9" ht="30" customHeight="1" x14ac:dyDescent="0.15">
      <c r="A694" s="3">
        <v>693</v>
      </c>
      <c r="B694" s="8" t="str">
        <f>協力難病指定医!C694</f>
        <v>日野市</v>
      </c>
      <c r="C694" s="15" t="str">
        <f>協力難病指定医!J694</f>
        <v>医療法人社団青秀会　グレイス病院</v>
      </c>
      <c r="D694" s="9" t="str">
        <f>協力難病指定医!K694</f>
        <v>191-0013</v>
      </c>
      <c r="E694" s="9" t="str">
        <f>協力難病指定医!L694</f>
        <v>日野市宮２４８</v>
      </c>
      <c r="F694" s="10" t="str">
        <f>協力難病指定医!M694</f>
        <v>042-584-5119</v>
      </c>
      <c r="G694" s="15" t="str">
        <f>協力難病指定医!I694</f>
        <v>田中　克明</v>
      </c>
      <c r="H694" s="42" t="str">
        <f>協力難病指定医!N694</f>
        <v>内科</v>
      </c>
      <c r="I694" s="20">
        <f>協力難病指定医!O694</f>
        <v>46843</v>
      </c>
    </row>
    <row r="695" spans="1:9" ht="30" customHeight="1" x14ac:dyDescent="0.15">
      <c r="A695" s="3">
        <v>694</v>
      </c>
      <c r="B695" s="8" t="str">
        <f>協力難病指定医!C695</f>
        <v>日野市</v>
      </c>
      <c r="C695" s="15" t="str">
        <f>協力難病指定医!J695</f>
        <v>医療法人社団青秀会　グレイス病院</v>
      </c>
      <c r="D695" s="9" t="str">
        <f>協力難病指定医!K695</f>
        <v>191-0013</v>
      </c>
      <c r="E695" s="9" t="str">
        <f>協力難病指定医!L695</f>
        <v>日野市大字宮２４８</v>
      </c>
      <c r="F695" s="10" t="str">
        <f>協力難病指定医!M695</f>
        <v>042-584-5119</v>
      </c>
      <c r="G695" s="15" t="str">
        <f>協力難病指定医!I695</f>
        <v>髙橋　聡</v>
      </c>
      <c r="H695" s="42" t="str">
        <f>協力難病指定医!N695</f>
        <v>内科</v>
      </c>
      <c r="I695" s="20">
        <f>協力難病指定医!O695</f>
        <v>46081</v>
      </c>
    </row>
    <row r="696" spans="1:9" ht="30" customHeight="1" x14ac:dyDescent="0.15">
      <c r="A696" s="3">
        <v>695</v>
      </c>
      <c r="B696" s="8" t="str">
        <f>協力難病指定医!C696</f>
        <v>日野市</v>
      </c>
      <c r="C696" s="15" t="str">
        <f>協力難病指定医!J696</f>
        <v>医療法人社団平成優和会　百草の森ふれあいクリニック</v>
      </c>
      <c r="D696" s="9" t="str">
        <f>協力難病指定医!K696</f>
        <v>191-0033</v>
      </c>
      <c r="E696" s="9" t="str">
        <f>協力難病指定医!L696</f>
        <v>日野市百草１０４２－２２</v>
      </c>
      <c r="F696" s="10" t="str">
        <f>協力難病指定医!M696</f>
        <v>042-599-7068</v>
      </c>
      <c r="G696" s="15" t="str">
        <f>協力難病指定医!I696</f>
        <v>岩田　和也</v>
      </c>
      <c r="H696" s="42" t="str">
        <f>協力難病指定医!N696</f>
        <v>内科、神経内科、リハビリテーション科</v>
      </c>
      <c r="I696" s="20">
        <f>協力難病指定医!O696</f>
        <v>47542</v>
      </c>
    </row>
    <row r="697" spans="1:9" ht="30" customHeight="1" x14ac:dyDescent="0.15">
      <c r="A697" s="3">
        <v>696</v>
      </c>
      <c r="B697" s="8" t="str">
        <f>協力難病指定医!C697</f>
        <v>日野市</v>
      </c>
      <c r="C697" s="15" t="str">
        <f>協力難病指定医!J697</f>
        <v>医療法人社団緑のこころ　南平山の上クリニック</v>
      </c>
      <c r="D697" s="9" t="str">
        <f>協力難病指定医!K697</f>
        <v>191-0041</v>
      </c>
      <c r="E697" s="9" t="str">
        <f>協力難病指定医!L697</f>
        <v>日野市南平８－４－２６</v>
      </c>
      <c r="F697" s="10" t="str">
        <f>協力難病指定医!M697</f>
        <v>042-599-7877</v>
      </c>
      <c r="G697" s="15" t="str">
        <f>協力難病指定医!I697</f>
        <v>八幡　憲喜</v>
      </c>
      <c r="H697" s="42" t="str">
        <f>協力難病指定医!N697</f>
        <v>心療内科、内科、外科、消化器内科、精神科</v>
      </c>
      <c r="I697" s="20">
        <f>協力難病指定医!O697</f>
        <v>47542</v>
      </c>
    </row>
    <row r="698" spans="1:9" ht="30" customHeight="1" x14ac:dyDescent="0.15">
      <c r="A698" s="3">
        <v>697</v>
      </c>
      <c r="B698" s="8" t="str">
        <f>協力難病指定医!C698</f>
        <v>日野市</v>
      </c>
      <c r="C698" s="15" t="str">
        <f>協力難病指定医!J698</f>
        <v>医療法人社団緑のこころ　南平山の上クリニック</v>
      </c>
      <c r="D698" s="9" t="str">
        <f>協力難病指定医!K698</f>
        <v>191-0041</v>
      </c>
      <c r="E698" s="9" t="str">
        <f>協力難病指定医!L698</f>
        <v>日野市南平８－４－２６</v>
      </c>
      <c r="F698" s="10" t="str">
        <f>協力難病指定医!M698</f>
        <v>042-599-7877</v>
      </c>
      <c r="G698" s="15" t="str">
        <f>協力難病指定医!I698</f>
        <v>濵口　昌明</v>
      </c>
      <c r="H698" s="42" t="str">
        <f>協力難病指定医!N698</f>
        <v>内科、外科、消化器内科、心療内科、精神科</v>
      </c>
      <c r="I698" s="20">
        <f>協力難病指定医!O698</f>
        <v>47542</v>
      </c>
    </row>
    <row r="699" spans="1:9" ht="30" customHeight="1" x14ac:dyDescent="0.15">
      <c r="A699" s="3">
        <v>698</v>
      </c>
      <c r="B699" s="8" t="str">
        <f>協力難病指定医!C699</f>
        <v>東村山市</v>
      </c>
      <c r="C699" s="15" t="str">
        <f>協力難病指定医!J699</f>
        <v>レインボー眼科</v>
      </c>
      <c r="D699" s="9" t="str">
        <f>協力難病指定医!K699</f>
        <v>189-0013</v>
      </c>
      <c r="E699" s="9" t="str">
        <f>協力難病指定医!L699</f>
        <v>東村山市栄町１－４－２６　清光ビル５Ｆ</v>
      </c>
      <c r="F699" s="10" t="str">
        <f>協力難病指定医!M699</f>
        <v>042-398-5331</v>
      </c>
      <c r="G699" s="15" t="str">
        <f>協力難病指定医!I699</f>
        <v>堀川　沙紀</v>
      </c>
      <c r="H699" s="42" t="str">
        <f>協力難病指定医!N699</f>
        <v>眼科</v>
      </c>
      <c r="I699" s="20">
        <f>協力難病指定医!O699</f>
        <v>46142</v>
      </c>
    </row>
    <row r="700" spans="1:9" ht="30" customHeight="1" x14ac:dyDescent="0.15">
      <c r="A700" s="3">
        <v>699</v>
      </c>
      <c r="B700" s="8" t="str">
        <f>協力難病指定医!C700</f>
        <v>東村山市</v>
      </c>
      <c r="C700" s="15" t="str">
        <f>協力難病指定医!J700</f>
        <v>医療法人財団　西武中央病院</v>
      </c>
      <c r="D700" s="9" t="str">
        <f>協力難病指定医!K700</f>
        <v>189-0024</v>
      </c>
      <c r="E700" s="9" t="str">
        <f>協力難病指定医!L700</f>
        <v>東村山市富士見町１－１－４３</v>
      </c>
      <c r="F700" s="10" t="str">
        <f>協力難病指定医!M700</f>
        <v>042-393-1811</v>
      </c>
      <c r="G700" s="15" t="str">
        <f>協力難病指定医!I700</f>
        <v>水野　朝敏</v>
      </c>
      <c r="H700" s="42" t="str">
        <f>協力難病指定医!N700</f>
        <v>循環器科、内科</v>
      </c>
      <c r="I700" s="20">
        <f>協力難病指定医!O700</f>
        <v>47514</v>
      </c>
    </row>
    <row r="701" spans="1:9" ht="30" customHeight="1" x14ac:dyDescent="0.15">
      <c r="A701" s="3">
        <v>700</v>
      </c>
      <c r="B701" s="8" t="str">
        <f>協力難病指定医!C701</f>
        <v>東村山市</v>
      </c>
      <c r="C701" s="15" t="str">
        <f>協力難病指定医!J701</f>
        <v>医療法人社団正樹会　オーク・クリニック</v>
      </c>
      <c r="D701" s="9" t="str">
        <f>協力難病指定医!K701</f>
        <v>189-0013</v>
      </c>
      <c r="E701" s="9" t="str">
        <f>協力難病指定医!L701</f>
        <v>東村山市栄町２－７－１５　オーク・ビル１・Ｂ１Ｆ</v>
      </c>
      <c r="F701" s="10" t="str">
        <f>協力難病指定医!M701</f>
        <v>042-395-1550</v>
      </c>
      <c r="G701" s="15" t="str">
        <f>協力難病指定医!I701</f>
        <v>小川　重樹</v>
      </c>
      <c r="H701" s="42" t="str">
        <f>協力難病指定医!N701</f>
        <v>内科、小児科</v>
      </c>
      <c r="I701" s="20">
        <f>協力難病指定医!O701</f>
        <v>47514</v>
      </c>
    </row>
    <row r="702" spans="1:9" ht="30" customHeight="1" x14ac:dyDescent="0.15">
      <c r="A702" s="3">
        <v>701</v>
      </c>
      <c r="B702" s="8" t="str">
        <f>協力難病指定医!C702</f>
        <v>東村山市</v>
      </c>
      <c r="C702" s="15" t="str">
        <f>協力難病指定医!J702</f>
        <v>一般社団法人クレイドル　クリニック・パーク</v>
      </c>
      <c r="D702" s="9" t="str">
        <f>協力難病指定医!K702</f>
        <v>189-0013</v>
      </c>
      <c r="E702" s="9" t="str">
        <f>協力難病指定医!L702</f>
        <v>東村山市栄町１－２－１　セイワビル２Ｆ</v>
      </c>
      <c r="F702" s="10" t="str">
        <f>協力難病指定医!M702</f>
        <v>042-306-1138</v>
      </c>
      <c r="G702" s="15" t="str">
        <f>協力難病指定医!I702</f>
        <v>日下　琢雅</v>
      </c>
      <c r="H702" s="42" t="str">
        <f>協力難病指定医!N702</f>
        <v>内科</v>
      </c>
      <c r="I702" s="20">
        <f>協力難病指定医!O702</f>
        <v>47299</v>
      </c>
    </row>
    <row r="703" spans="1:9" ht="30" customHeight="1" x14ac:dyDescent="0.15">
      <c r="A703" s="3">
        <v>702</v>
      </c>
      <c r="B703" s="8" t="str">
        <f>協力難病指定医!C703</f>
        <v>東村山市</v>
      </c>
      <c r="C703" s="15" t="str">
        <f>協力難病指定医!J703</f>
        <v>社会医療法人社団愛有会　久米川病院</v>
      </c>
      <c r="D703" s="9" t="str">
        <f>協力難病指定医!K703</f>
        <v>189-0014</v>
      </c>
      <c r="E703" s="9" t="str">
        <f>協力難病指定医!L703</f>
        <v>東村山市本町４－７</v>
      </c>
      <c r="F703" s="10" t="str">
        <f>協力難病指定医!M703</f>
        <v>042-392-5511</v>
      </c>
      <c r="G703" s="15" t="str">
        <f>協力難病指定医!I703</f>
        <v>阿部　真也</v>
      </c>
      <c r="H703" s="42" t="str">
        <f>協力難病指定医!N703</f>
        <v>呼吸器外科、乳腺外科、肛門外科</v>
      </c>
      <c r="I703" s="20">
        <f>協力難病指定医!O703</f>
        <v>46234</v>
      </c>
    </row>
    <row r="704" spans="1:9" ht="30" customHeight="1" x14ac:dyDescent="0.15">
      <c r="A704" s="3">
        <v>703</v>
      </c>
      <c r="B704" s="8" t="str">
        <f>協力難病指定医!C704</f>
        <v>東村山市</v>
      </c>
      <c r="C704" s="15" t="str">
        <f>協力難病指定医!J704</f>
        <v>社会福祉法人天童会　秋津療育園</v>
      </c>
      <c r="D704" s="9" t="str">
        <f>協力難病指定医!K704</f>
        <v>189-0002</v>
      </c>
      <c r="E704" s="9" t="str">
        <f>協力難病指定医!L704</f>
        <v>東村山市青葉町３－３１－１</v>
      </c>
      <c r="F704" s="10" t="str">
        <f>協力難病指定医!M704</f>
        <v>042-391-1377</v>
      </c>
      <c r="G704" s="15" t="str">
        <f>協力難病指定医!I704</f>
        <v>加藤　敬子</v>
      </c>
      <c r="H704" s="42" t="str">
        <f>協力難病指定医!N704</f>
        <v>小児科、内科</v>
      </c>
      <c r="I704" s="20">
        <f>協力難病指定医!O704</f>
        <v>45961</v>
      </c>
    </row>
    <row r="705" spans="1:9" ht="30" customHeight="1" x14ac:dyDescent="0.15">
      <c r="A705" s="3">
        <v>704</v>
      </c>
      <c r="B705" s="8" t="str">
        <f>協力難病指定医!C705</f>
        <v>東村山市</v>
      </c>
      <c r="C705" s="15" t="str">
        <f>協力難病指定医!J705</f>
        <v>小原クリニック</v>
      </c>
      <c r="D705" s="9" t="str">
        <f>協力難病指定医!K705</f>
        <v>189-0013</v>
      </c>
      <c r="E705" s="9" t="str">
        <f>協力難病指定医!L705</f>
        <v>東村山市栄町２－３２－２０</v>
      </c>
      <c r="F705" s="10" t="str">
        <f>協力難病指定医!M705</f>
        <v>042-395-0771</v>
      </c>
      <c r="G705" s="15" t="str">
        <f>協力難病指定医!I705</f>
        <v>小原　惠</v>
      </c>
      <c r="H705" s="42" t="str">
        <f>協力難病指定医!N705</f>
        <v>内科、外科、胃腸科、肛門科</v>
      </c>
      <c r="I705" s="20">
        <f>協力難病指定医!O705</f>
        <v>45930</v>
      </c>
    </row>
    <row r="706" spans="1:9" ht="30" customHeight="1" x14ac:dyDescent="0.15">
      <c r="A706" s="3">
        <v>705</v>
      </c>
      <c r="B706" s="8" t="str">
        <f>協力難病指定医!C706</f>
        <v>東村山市</v>
      </c>
      <c r="C706" s="15" t="str">
        <f>協力難病指定医!J706</f>
        <v>東村山ネフロクリニック</v>
      </c>
      <c r="D706" s="9" t="str">
        <f>協力難病指定医!K706</f>
        <v>189-0014</v>
      </c>
      <c r="E706" s="9" t="str">
        <f>協力難病指定医!L706</f>
        <v>東村山市本町２－４－６１　クレストハイム１Ｆ、２Ｆ</v>
      </c>
      <c r="F706" s="10" t="str">
        <f>協力難病指定医!M706</f>
        <v>042-394-2128</v>
      </c>
      <c r="G706" s="15" t="str">
        <f>協力難病指定医!I706</f>
        <v>江川　宏寿</v>
      </c>
      <c r="H706" s="42" t="str">
        <f>協力難病指定医!N706</f>
        <v>内科、外科</v>
      </c>
      <c r="I706" s="20">
        <f>協力難病指定医!O706</f>
        <v>46142</v>
      </c>
    </row>
    <row r="707" spans="1:9" ht="30" customHeight="1" x14ac:dyDescent="0.15">
      <c r="A707" s="3">
        <v>706</v>
      </c>
      <c r="B707" s="8" t="str">
        <f>協力難病指定医!C707</f>
        <v>国分寺市</v>
      </c>
      <c r="C707" s="15" t="str">
        <f>協力難病指定医!J707</f>
        <v>あさひ国分寺内科</v>
      </c>
      <c r="D707" s="9" t="str">
        <f>協力難病指定医!K707</f>
        <v>185-0021</v>
      </c>
      <c r="E707" s="9" t="str">
        <f>協力難病指定医!L707</f>
        <v>国分寺市南町３－１－２９　国分寺南医療ビル１Ｆ</v>
      </c>
      <c r="F707" s="10" t="str">
        <f>協力難病指定医!M707</f>
        <v>042-322-4130</v>
      </c>
      <c r="G707" s="15" t="str">
        <f>協力難病指定医!I707</f>
        <v>海沼　滋典</v>
      </c>
      <c r="H707" s="42" t="str">
        <f>協力難病指定医!N707</f>
        <v>内科</v>
      </c>
      <c r="I707" s="20">
        <f>協力難病指定医!O707</f>
        <v>46446</v>
      </c>
    </row>
    <row r="708" spans="1:9" ht="30" customHeight="1" x14ac:dyDescent="0.15">
      <c r="A708" s="3">
        <v>707</v>
      </c>
      <c r="B708" s="8" t="str">
        <f>協力難病指定医!C708</f>
        <v>国分寺市</v>
      </c>
      <c r="C708" s="15" t="str">
        <f>協力難病指定医!J708</f>
        <v>あさひ国分寺内科</v>
      </c>
      <c r="D708" s="9" t="str">
        <f>協力難病指定医!K708</f>
        <v>185-0021</v>
      </c>
      <c r="E708" s="9" t="str">
        <f>協力難病指定医!L708</f>
        <v>国分寺市南町３－１－２９　国分寺南医療ビル１Ｆ</v>
      </c>
      <c r="F708" s="10" t="str">
        <f>協力難病指定医!M708</f>
        <v>042-322-4130</v>
      </c>
      <c r="G708" s="15" t="str">
        <f>協力難病指定医!I708</f>
        <v>山本　善彦</v>
      </c>
      <c r="H708" s="42" t="str">
        <f>協力難病指定医!N708</f>
        <v>内科</v>
      </c>
      <c r="I708" s="20">
        <f>協力難病指定医!O708</f>
        <v>46387</v>
      </c>
    </row>
    <row r="709" spans="1:9" ht="30" customHeight="1" x14ac:dyDescent="0.15">
      <c r="A709" s="3">
        <v>708</v>
      </c>
      <c r="B709" s="8" t="str">
        <f>協力難病指定医!C709</f>
        <v>国分寺市</v>
      </c>
      <c r="C709" s="15" t="str">
        <f>協力難病指定医!J709</f>
        <v>一般財団法人多摩緑成会　おうち診療所国分寺</v>
      </c>
      <c r="D709" s="9" t="str">
        <f>協力難病指定医!K709</f>
        <v>185-0012</v>
      </c>
      <c r="E709" s="9" t="str">
        <f>協力難病指定医!L709</f>
        <v>国分寺市本町２－２０－１６</v>
      </c>
      <c r="F709" s="10" t="str">
        <f>協力難病指定医!M709</f>
        <v>050-3645-1224</v>
      </c>
      <c r="G709" s="15" t="str">
        <f>協力難病指定医!I709</f>
        <v>榊原　守</v>
      </c>
      <c r="H709" s="42" t="str">
        <f>協力難病指定医!N709</f>
        <v>訪問診療、内科、循環器内科</v>
      </c>
      <c r="I709" s="20">
        <f>協力難病指定医!O709</f>
        <v>47391</v>
      </c>
    </row>
    <row r="710" spans="1:9" ht="30" customHeight="1" x14ac:dyDescent="0.15">
      <c r="A710" s="3">
        <v>709</v>
      </c>
      <c r="B710" s="8" t="str">
        <f>協力難病指定医!C710</f>
        <v>国分寺市</v>
      </c>
      <c r="C710" s="15" t="str">
        <f>協力難病指定医!J710</f>
        <v>奥山内科クリニック</v>
      </c>
      <c r="D710" s="9" t="str">
        <f>協力難病指定医!K710</f>
        <v>185-0024</v>
      </c>
      <c r="E710" s="9" t="str">
        <f>協力難病指定医!L710</f>
        <v>国分寺市泉町３－１３－８－１Ｆ</v>
      </c>
      <c r="F710" s="10" t="str">
        <f>協力難病指定医!M710</f>
        <v>042-321-1115</v>
      </c>
      <c r="G710" s="15" t="str">
        <f>協力難病指定医!I710</f>
        <v>奥山　尚</v>
      </c>
      <c r="H710" s="42" t="str">
        <f>協力難病指定医!N710</f>
        <v>内科、消化器内科</v>
      </c>
      <c r="I710" s="20">
        <f>協力難病指定医!O710</f>
        <v>47756</v>
      </c>
    </row>
    <row r="711" spans="1:9" ht="30" customHeight="1" x14ac:dyDescent="0.15">
      <c r="A711" s="3">
        <v>710</v>
      </c>
      <c r="B711" s="8" t="str">
        <f>協力難病指定医!C711</f>
        <v>国分寺市</v>
      </c>
      <c r="C711" s="15" t="str">
        <f>協力難病指定医!J711</f>
        <v>社会医療法人社団健生会　国分寺ひかり診療所</v>
      </c>
      <c r="D711" s="9" t="str">
        <f>協力難病指定医!K711</f>
        <v>185-0034</v>
      </c>
      <c r="E711" s="9" t="str">
        <f>協力難病指定医!L711</f>
        <v>国分寺市光町３－１３－３４</v>
      </c>
      <c r="F711" s="10" t="str">
        <f>協力難病指定医!M711</f>
        <v>042-573-4011</v>
      </c>
      <c r="G711" s="15" t="str">
        <f>協力難病指定医!I711</f>
        <v>小泉　豪</v>
      </c>
      <c r="H711" s="42" t="str">
        <f>協力難病指定医!N711</f>
        <v>内科</v>
      </c>
      <c r="I711" s="20">
        <f>協力難病指定医!O711</f>
        <v>47118</v>
      </c>
    </row>
    <row r="712" spans="1:9" ht="30" customHeight="1" x14ac:dyDescent="0.15">
      <c r="A712" s="3">
        <v>711</v>
      </c>
      <c r="B712" s="8" t="str">
        <f>協力難病指定医!C712</f>
        <v>国分寺市</v>
      </c>
      <c r="C712" s="15" t="str">
        <f>協力難病指定医!J712</f>
        <v>上杉眼科医院</v>
      </c>
      <c r="D712" s="9" t="str">
        <f>協力難病指定医!K712</f>
        <v>185-0031</v>
      </c>
      <c r="E712" s="9" t="str">
        <f>協力難病指定医!L712</f>
        <v>国分寺市富士本１－２３－６０</v>
      </c>
      <c r="F712" s="10" t="str">
        <f>協力難病指定医!M712</f>
        <v>042-573-5557</v>
      </c>
      <c r="G712" s="15" t="str">
        <f>協力難病指定医!I712</f>
        <v>上杉　ヱリ子</v>
      </c>
      <c r="H712" s="42" t="str">
        <f>協力難病指定医!N712</f>
        <v>眼科</v>
      </c>
      <c r="I712" s="20">
        <f>協力難病指定医!O712</f>
        <v>45900</v>
      </c>
    </row>
    <row r="713" spans="1:9" ht="30" customHeight="1" x14ac:dyDescent="0.15">
      <c r="A713" s="3">
        <v>712</v>
      </c>
      <c r="B713" s="8" t="str">
        <f>協力難病指定医!C713</f>
        <v>国分寺市</v>
      </c>
      <c r="C713" s="15" t="str">
        <f>協力難病指定医!J713</f>
        <v>恋ヶ窪内科クリニック</v>
      </c>
      <c r="D713" s="9" t="str">
        <f>協力難病指定医!K713</f>
        <v>185-0014</v>
      </c>
      <c r="E713" s="9" t="str">
        <f>協力難病指定医!L713</f>
        <v>国分寺市東恋ヶ窪５－１６－５　ベルフラワー恋ヶ窪１Ｆ</v>
      </c>
      <c r="F713" s="10" t="str">
        <f>協力難病指定医!M713</f>
        <v>042-312-2150</v>
      </c>
      <c r="G713" s="15" t="str">
        <f>協力難病指定医!I713</f>
        <v>濱田　隼一</v>
      </c>
      <c r="H713" s="42" t="str">
        <f>協力難病指定医!N713</f>
        <v>内科</v>
      </c>
      <c r="I713" s="20">
        <f>協力難病指定医!O713</f>
        <v>46203</v>
      </c>
    </row>
    <row r="714" spans="1:9" ht="30" customHeight="1" x14ac:dyDescent="0.15">
      <c r="A714" s="3">
        <v>713</v>
      </c>
      <c r="B714" s="8" t="str">
        <f>協力難病指定医!C714</f>
        <v>国立市</v>
      </c>
      <c r="C714" s="15" t="str">
        <f>協力難病指定医!J714</f>
        <v>医療法人社団つくし会　新田クリニック</v>
      </c>
      <c r="D714" s="9" t="str">
        <f>協力難病指定医!K714</f>
        <v>186-0005</v>
      </c>
      <c r="E714" s="9" t="str">
        <f>協力難病指定医!L714</f>
        <v>国立市西２－２６－２９</v>
      </c>
      <c r="F714" s="10" t="str">
        <f>協力難病指定医!M714</f>
        <v>042-574-3355</v>
      </c>
      <c r="G714" s="15" t="str">
        <f>協力難病指定医!I714</f>
        <v>外口　崇</v>
      </c>
      <c r="H714" s="42" t="str">
        <f>協力難病指定医!N714</f>
        <v>内科</v>
      </c>
      <c r="I714" s="20">
        <f>協力難病指定医!O714</f>
        <v>47756</v>
      </c>
    </row>
    <row r="715" spans="1:9" ht="30" customHeight="1" x14ac:dyDescent="0.15">
      <c r="A715" s="3">
        <v>714</v>
      </c>
      <c r="B715" s="8" t="str">
        <f>協力難病指定医!C715</f>
        <v>国立市</v>
      </c>
      <c r="C715" s="15" t="str">
        <f>協力難病指定医!J715</f>
        <v>医療法人社団健明会　谷保北口内科</v>
      </c>
      <c r="D715" s="9" t="str">
        <f>協力難病指定医!K715</f>
        <v>186-0003</v>
      </c>
      <c r="E715" s="9" t="str">
        <f>協力難病指定医!L715</f>
        <v>国立市富士見台２－１８－８　谷保クリニックビル１Ｆ</v>
      </c>
      <c r="F715" s="10" t="str">
        <f>協力難病指定医!M715</f>
        <v>042-577-7501</v>
      </c>
      <c r="G715" s="15" t="str">
        <f>協力難病指定医!I715</f>
        <v>中村　孝一</v>
      </c>
      <c r="H715" s="42" t="str">
        <f>協力難病指定医!N715</f>
        <v>内科</v>
      </c>
      <c r="I715" s="20">
        <f>協力難病指定医!O715</f>
        <v>47542</v>
      </c>
    </row>
    <row r="716" spans="1:9" ht="30" customHeight="1" x14ac:dyDescent="0.15">
      <c r="A716" s="3">
        <v>715</v>
      </c>
      <c r="B716" s="8" t="str">
        <f>協力難病指定医!C716</f>
        <v>国立市</v>
      </c>
      <c r="C716" s="15" t="str">
        <f>協力難病指定医!J716</f>
        <v>医療法人社団国立あおやぎ会　みのわ通りクリニック</v>
      </c>
      <c r="D716" s="9" t="str">
        <f>協力難病指定医!K716</f>
        <v>186-0013</v>
      </c>
      <c r="E716" s="9" t="str">
        <f>協力難病指定医!L716</f>
        <v>国立市青柳３－２－４</v>
      </c>
      <c r="F716" s="10" t="str">
        <f>協力難病指定医!M716</f>
        <v>042-548-5300</v>
      </c>
      <c r="G716" s="15" t="str">
        <f>協力難病指定医!I716</f>
        <v>榎　英二</v>
      </c>
      <c r="H716" s="42" t="str">
        <f>協力難病指定医!N716</f>
        <v>内科、小児科、皮膚科</v>
      </c>
      <c r="I716" s="20">
        <f>協力難病指定医!O716</f>
        <v>46022</v>
      </c>
    </row>
    <row r="717" spans="1:9" ht="30" customHeight="1" x14ac:dyDescent="0.15">
      <c r="A717" s="3">
        <v>716</v>
      </c>
      <c r="B717" s="8" t="str">
        <f>協力難病指定医!C717</f>
        <v>国立市</v>
      </c>
      <c r="C717" s="15" t="str">
        <f>協力難病指定医!J717</f>
        <v>医療法人社団優睛会　佐村眼科</v>
      </c>
      <c r="D717" s="9" t="str">
        <f>協力難病指定医!K717</f>
        <v>186-0002</v>
      </c>
      <c r="E717" s="9" t="str">
        <f>協力難病指定医!L717</f>
        <v>国立市東１－８－６　国立メディカルセンター２０４</v>
      </c>
      <c r="F717" s="10" t="str">
        <f>協力難病指定医!M717</f>
        <v>042-580-0115</v>
      </c>
      <c r="G717" s="15" t="str">
        <f>協力難病指定医!I717</f>
        <v>佐村　雅義</v>
      </c>
      <c r="H717" s="42" t="str">
        <f>協力難病指定医!N717</f>
        <v>眼科</v>
      </c>
      <c r="I717" s="20">
        <f>協力難病指定医!O717</f>
        <v>45930</v>
      </c>
    </row>
    <row r="718" spans="1:9" ht="30" customHeight="1" x14ac:dyDescent="0.15">
      <c r="A718" s="3">
        <v>717</v>
      </c>
      <c r="B718" s="8" t="str">
        <f>協力難病指定医!C718</f>
        <v>国立市</v>
      </c>
      <c r="C718" s="15" t="str">
        <f>協力難病指定医!J718</f>
        <v>富士見台ひまわり診療所</v>
      </c>
      <c r="D718" s="9" t="str">
        <f>協力難病指定医!K718</f>
        <v>186-0003</v>
      </c>
      <c r="E718" s="9" t="str">
        <f>協力難病指定医!L718</f>
        <v>国立市富士見台１－２４－１１ー１Ｆ</v>
      </c>
      <c r="F718" s="10" t="str">
        <f>協力難病指定医!M718</f>
        <v>042-505-8632</v>
      </c>
      <c r="G718" s="15" t="str">
        <f>協力難病指定医!I718</f>
        <v>松永　宏明</v>
      </c>
      <c r="H718" s="42" t="str">
        <f>協力難病指定医!N718</f>
        <v>内科</v>
      </c>
      <c r="I718" s="20">
        <f>協力難病指定医!O718</f>
        <v>46477</v>
      </c>
    </row>
    <row r="719" spans="1:9" ht="30" customHeight="1" x14ac:dyDescent="0.15">
      <c r="A719" s="3">
        <v>718</v>
      </c>
      <c r="B719" s="8" t="str">
        <f>協力難病指定医!C719</f>
        <v>国立市</v>
      </c>
      <c r="C719" s="15" t="str">
        <f>協力難病指定医!J719</f>
        <v>北沢内科クリニック</v>
      </c>
      <c r="D719" s="9" t="str">
        <f>協力難病指定医!K719</f>
        <v>186-0001</v>
      </c>
      <c r="E719" s="9" t="str">
        <f>協力難病指定医!L719</f>
        <v>国立市北１－７－４　国立ＨＡＵＳ１Ｆ</v>
      </c>
      <c r="F719" s="10" t="str">
        <f>協力難病指定医!M719</f>
        <v>042-575-2411</v>
      </c>
      <c r="G719" s="15" t="str">
        <f>協力難病指定医!I719</f>
        <v>北澤　栄次</v>
      </c>
      <c r="H719" s="42" t="str">
        <f>協力難病指定医!N719</f>
        <v>内科、循環器科、消化器科、アレルギー科</v>
      </c>
      <c r="I719" s="20">
        <f>協力難病指定医!O719</f>
        <v>45869</v>
      </c>
    </row>
    <row r="720" spans="1:9" ht="30" customHeight="1" x14ac:dyDescent="0.15">
      <c r="A720" s="3">
        <v>719</v>
      </c>
      <c r="B720" s="8" t="str">
        <f>協力難病指定医!C720</f>
        <v>福生市</v>
      </c>
      <c r="C720" s="15" t="str">
        <f>協力難病指定医!J720</f>
        <v>そよかぜ在宅クリニック</v>
      </c>
      <c r="D720" s="9" t="str">
        <f>協力難病指定医!K720</f>
        <v>197-0022</v>
      </c>
      <c r="E720" s="9" t="str">
        <f>協力難病指定医!L720</f>
        <v>福生市本町１１５－３－１Ｆ</v>
      </c>
      <c r="F720" s="10" t="str">
        <f>協力難病指定医!M720</f>
        <v>042-513-6520</v>
      </c>
      <c r="G720" s="15" t="str">
        <f>協力難病指定医!I720</f>
        <v>田邉　秀聡</v>
      </c>
      <c r="H720" s="42" t="str">
        <f>協力難病指定医!N720</f>
        <v>内科</v>
      </c>
      <c r="I720" s="20">
        <f>協力難病指定医!O720</f>
        <v>47483</v>
      </c>
    </row>
    <row r="721" spans="1:9" ht="30" customHeight="1" x14ac:dyDescent="0.15">
      <c r="A721" s="3">
        <v>720</v>
      </c>
      <c r="B721" s="8" t="str">
        <f>協力難病指定医!C721</f>
        <v>福生市</v>
      </c>
      <c r="C721" s="15" t="str">
        <f>協力難病指定医!J721</f>
        <v>医療法人社団幹人会　福生クリニック</v>
      </c>
      <c r="D721" s="9" t="str">
        <f>協力難病指定医!K721</f>
        <v>197-0012</v>
      </c>
      <c r="E721" s="9" t="str">
        <f>協力難病指定医!L721</f>
        <v>福生市加美平３－３５－１３</v>
      </c>
      <c r="F721" s="10" t="str">
        <f>協力難病指定医!M721</f>
        <v>042-551-2312</v>
      </c>
      <c r="G721" s="15" t="str">
        <f>協力難病指定医!I721</f>
        <v>玉木　一弘</v>
      </c>
      <c r="H721" s="42" t="str">
        <f>協力難病指定医!N721</f>
        <v>内科、消化器内科、循環器科</v>
      </c>
      <c r="I721" s="20">
        <f>協力難病指定医!O721</f>
        <v>46173</v>
      </c>
    </row>
    <row r="722" spans="1:9" ht="30" customHeight="1" x14ac:dyDescent="0.15">
      <c r="A722" s="3">
        <v>721</v>
      </c>
      <c r="B722" s="8" t="str">
        <f>協力難病指定医!C722</f>
        <v>福生市</v>
      </c>
      <c r="C722" s="15" t="str">
        <f>協力難病指定医!J722</f>
        <v>医療法人社団玲世会　いろは診療所</v>
      </c>
      <c r="D722" s="9" t="str">
        <f>協力難病指定医!K722</f>
        <v>197-0003</v>
      </c>
      <c r="E722" s="9" t="str">
        <f>協力難病指定医!L722</f>
        <v>福生市熊川１４０３－１ー１Ｆ</v>
      </c>
      <c r="F722" s="10" t="str">
        <f>協力難病指定医!M722</f>
        <v>042-513-4821</v>
      </c>
      <c r="G722" s="15" t="str">
        <f>協力難病指定医!I722</f>
        <v>岡村　玲大</v>
      </c>
      <c r="H722" s="42" t="str">
        <f>協力難病指定医!N722</f>
        <v>内科、疼痛緩和内科</v>
      </c>
      <c r="I722" s="20">
        <f>協力難病指定医!O722</f>
        <v>47542</v>
      </c>
    </row>
    <row r="723" spans="1:9" ht="30" customHeight="1" x14ac:dyDescent="0.15">
      <c r="A723" s="3">
        <v>722</v>
      </c>
      <c r="B723" s="8" t="str">
        <f>協力難病指定医!C723</f>
        <v>福生市</v>
      </c>
      <c r="C723" s="15" t="str">
        <f>協力難病指定医!J723</f>
        <v>医療法人社団玲世会　いろは診療所</v>
      </c>
      <c r="D723" s="9" t="str">
        <f>協力難病指定医!K723</f>
        <v>197-0003</v>
      </c>
      <c r="E723" s="9" t="str">
        <f>協力難病指定医!L723</f>
        <v>福生市熊川１４０３－１ー１Ｆ</v>
      </c>
      <c r="F723" s="10" t="str">
        <f>協力難病指定医!M723</f>
        <v>042-513-4821</v>
      </c>
      <c r="G723" s="15" t="str">
        <f>協力難病指定医!I723</f>
        <v>谷川　世樹</v>
      </c>
      <c r="H723" s="42" t="str">
        <f>協力難病指定医!N723</f>
        <v>内科</v>
      </c>
      <c r="I723" s="20">
        <f>協力難病指定医!O723</f>
        <v>47542</v>
      </c>
    </row>
    <row r="724" spans="1:9" ht="30" customHeight="1" x14ac:dyDescent="0.15">
      <c r="A724" s="3">
        <v>723</v>
      </c>
      <c r="B724" s="8" t="str">
        <f>協力難病指定医!C724</f>
        <v>福生市</v>
      </c>
      <c r="C724" s="15" t="str">
        <f>協力難病指定医!J724</f>
        <v>牛浜内科クリニック</v>
      </c>
      <c r="D724" s="9" t="str">
        <f>協力難病指定医!K724</f>
        <v>197-0023</v>
      </c>
      <c r="E724" s="9" t="str">
        <f>協力難病指定医!L724</f>
        <v>福生市志茂６２</v>
      </c>
      <c r="F724" s="10" t="str">
        <f>協力難病指定医!M724</f>
        <v>042-539-1951</v>
      </c>
      <c r="G724" s="15" t="str">
        <f>協力難病指定医!I724</f>
        <v>星野　照夫</v>
      </c>
      <c r="H724" s="42" t="str">
        <f>協力難病指定医!N724</f>
        <v>内科</v>
      </c>
      <c r="I724" s="20">
        <f>協力難病指定医!O724</f>
        <v>45900</v>
      </c>
    </row>
    <row r="725" spans="1:9" ht="30" customHeight="1" x14ac:dyDescent="0.15">
      <c r="A725" s="3">
        <v>724</v>
      </c>
      <c r="B725" s="8" t="str">
        <f>協力難病指定医!C725</f>
        <v>狛江市</v>
      </c>
      <c r="C725" s="15" t="str">
        <f>協力難病指定医!J725</f>
        <v>ライズ訪問診療クリニック</v>
      </c>
      <c r="D725" s="9" t="str">
        <f>協力難病指定医!K725</f>
        <v>201-0004</v>
      </c>
      <c r="E725" s="9" t="str">
        <f>協力難病指定医!L725</f>
        <v>狛江市岩戸北２－１２－１２　チェスナテラス５</v>
      </c>
      <c r="F725" s="10" t="str">
        <f>協力難病指定医!M725</f>
        <v>03-4405-6372</v>
      </c>
      <c r="G725" s="15" t="str">
        <f>協力難病指定医!I725</f>
        <v>工藤　敏和</v>
      </c>
      <c r="H725" s="42" t="str">
        <f>協力難病指定医!N725</f>
        <v>内科</v>
      </c>
      <c r="I725" s="20">
        <f>協力難病指定医!O725</f>
        <v>46295</v>
      </c>
    </row>
    <row r="726" spans="1:9" ht="30" customHeight="1" x14ac:dyDescent="0.15">
      <c r="A726" s="3">
        <v>725</v>
      </c>
      <c r="B726" s="8" t="str">
        <f>協力難病指定医!C726</f>
        <v>狛江市</v>
      </c>
      <c r="C726" s="15" t="str">
        <f>協力難病指定医!J726</f>
        <v>医療法人社団豊徳会　東京多摩病院</v>
      </c>
      <c r="D726" s="9" t="str">
        <f>協力難病指定医!K726</f>
        <v>201-0005</v>
      </c>
      <c r="E726" s="9" t="str">
        <f>協力難病指定医!L726</f>
        <v>狛江市岩戸南２－２－３</v>
      </c>
      <c r="F726" s="10" t="str">
        <f>協力難病指定医!M726</f>
        <v>03-3489-3191</v>
      </c>
      <c r="G726" s="15" t="str">
        <f>協力難病指定医!I726</f>
        <v>三浦　義太郎</v>
      </c>
      <c r="H726" s="42" t="str">
        <f>協力難病指定医!N726</f>
        <v>一般内科</v>
      </c>
      <c r="I726" s="20">
        <f>協力難病指定医!O726</f>
        <v>46142</v>
      </c>
    </row>
    <row r="727" spans="1:9" ht="30" customHeight="1" x14ac:dyDescent="0.15">
      <c r="A727" s="3">
        <v>726</v>
      </c>
      <c r="B727" s="8" t="str">
        <f>協力難病指定医!C727</f>
        <v>狛江市</v>
      </c>
      <c r="C727" s="15" t="str">
        <f>協力難病指定医!J727</f>
        <v>大西眼科クリニック</v>
      </c>
      <c r="D727" s="9" t="str">
        <f>協力難病指定医!K727</f>
        <v>201-0014</v>
      </c>
      <c r="E727" s="9" t="str">
        <f>協力難病指定医!L727</f>
        <v>狛江市東和泉１－１６－２－１０２</v>
      </c>
      <c r="F727" s="10" t="str">
        <f>協力難病指定医!M727</f>
        <v>03-3489-6108</v>
      </c>
      <c r="G727" s="15" t="str">
        <f>協力難病指定医!I727</f>
        <v>大西　裕子</v>
      </c>
      <c r="H727" s="42" t="str">
        <f>協力難病指定医!N727</f>
        <v>眼科</v>
      </c>
      <c r="I727" s="20">
        <f>協力難病指定医!O727</f>
        <v>45930</v>
      </c>
    </row>
    <row r="728" spans="1:9" ht="30" customHeight="1" x14ac:dyDescent="0.15">
      <c r="A728" s="3">
        <v>727</v>
      </c>
      <c r="B728" s="8" t="str">
        <f>協力難病指定医!C728</f>
        <v>東大和市</v>
      </c>
      <c r="C728" s="15" t="str">
        <f>協力難病指定医!J728</f>
        <v>医療法人社団　辻クリニック</v>
      </c>
      <c r="D728" s="9" t="str">
        <f>協力難病指定医!K728</f>
        <v>207-0013</v>
      </c>
      <c r="E728" s="9" t="str">
        <f>協力難病指定医!L728</f>
        <v>東大和市向原６－１２０１－１７　東大和メディカル２Ｆ</v>
      </c>
      <c r="F728" s="10" t="str">
        <f>協力難病指定医!M728</f>
        <v>042-590-0801</v>
      </c>
      <c r="G728" s="15" t="str">
        <f>協力難病指定医!I728</f>
        <v>辻　亮作</v>
      </c>
      <c r="H728" s="42" t="str">
        <f>協力難病指定医!N728</f>
        <v>内科、消化器内科、肛門外科、乳腺内科</v>
      </c>
      <c r="I728" s="20">
        <f>協力難病指定医!O728</f>
        <v>45930</v>
      </c>
    </row>
    <row r="729" spans="1:9" ht="30" customHeight="1" x14ac:dyDescent="0.15">
      <c r="A729" s="3">
        <v>728</v>
      </c>
      <c r="B729" s="8" t="str">
        <f>協力難病指定医!C729</f>
        <v>東大和市</v>
      </c>
      <c r="C729" s="15" t="str">
        <f>協力難病指定医!J729</f>
        <v>社会医療法人財団大和会　東大和ホームケアクリニック</v>
      </c>
      <c r="D729" s="9" t="str">
        <f>協力難病指定医!K729</f>
        <v>207-0014</v>
      </c>
      <c r="E729" s="9" t="str">
        <f>協力難病指定医!L729</f>
        <v>東大和市南街２－４９－３</v>
      </c>
      <c r="F729" s="10" t="str">
        <f>協力難病指定医!M729</f>
        <v>042-562-5738</v>
      </c>
      <c r="G729" s="15" t="str">
        <f>協力難病指定医!I729</f>
        <v>桑田　基子</v>
      </c>
      <c r="H729" s="42" t="str">
        <f>協力難病指定医!N729</f>
        <v>内科</v>
      </c>
      <c r="I729" s="20">
        <f>協力難病指定医!O729</f>
        <v>46843</v>
      </c>
    </row>
    <row r="730" spans="1:9" ht="30" customHeight="1" x14ac:dyDescent="0.15">
      <c r="A730" s="3">
        <v>729</v>
      </c>
      <c r="B730" s="8" t="str">
        <f>協力難病指定医!C730</f>
        <v>東大和市</v>
      </c>
      <c r="C730" s="15" t="str">
        <f>協力難病指定医!J730</f>
        <v>東大和ホームケアクリニック</v>
      </c>
      <c r="D730" s="9" t="str">
        <f>協力難病指定医!K730</f>
        <v>207-0014</v>
      </c>
      <c r="E730" s="9" t="str">
        <f>協力難病指定医!L730</f>
        <v>東大和市南街２－４９－３</v>
      </c>
      <c r="F730" s="10" t="str">
        <f>協力難病指定医!M730</f>
        <v>042-562-5738</v>
      </c>
      <c r="G730" s="15" t="str">
        <f>協力難病指定医!I730</f>
        <v>畑　裕</v>
      </c>
      <c r="H730" s="42" t="str">
        <f>協力難病指定医!N730</f>
        <v>内科（在宅診療）</v>
      </c>
      <c r="I730" s="20">
        <f>協力難病指定医!O730</f>
        <v>46265</v>
      </c>
    </row>
    <row r="731" spans="1:9" ht="30" customHeight="1" x14ac:dyDescent="0.15">
      <c r="A731" s="3">
        <v>730</v>
      </c>
      <c r="B731" s="8" t="str">
        <f>協力難病指定医!C731</f>
        <v>東大和市</v>
      </c>
      <c r="C731" s="15" t="str">
        <f>協力難病指定医!J731</f>
        <v>東大和病院</v>
      </c>
      <c r="D731" s="9" t="str">
        <f>協力難病指定医!K731</f>
        <v>207-0014</v>
      </c>
      <c r="E731" s="9" t="str">
        <f>協力難病指定医!L731</f>
        <v>東大和市南街１－１３－１２</v>
      </c>
      <c r="F731" s="10" t="str">
        <f>協力難病指定医!M731</f>
        <v>042-562-1411</v>
      </c>
      <c r="G731" s="15" t="str">
        <f>協力難病指定医!I731</f>
        <v>並木　義夫</v>
      </c>
      <c r="H731" s="42" t="str">
        <f>協力難病指定医!N731</f>
        <v>呼吸器科</v>
      </c>
      <c r="I731" s="20">
        <f>協力難病指定医!O731</f>
        <v>46173</v>
      </c>
    </row>
    <row r="732" spans="1:9" ht="30" customHeight="1" x14ac:dyDescent="0.15">
      <c r="A732" s="3">
        <v>731</v>
      </c>
      <c r="B732" s="8" t="str">
        <f>協力難病指定医!C732</f>
        <v>清瀬市</v>
      </c>
      <c r="C732" s="15" t="str">
        <f>協力難病指定医!J732</f>
        <v>医療法人財団　織本病院</v>
      </c>
      <c r="D732" s="9" t="str">
        <f>協力難病指定医!K732</f>
        <v>204-0002</v>
      </c>
      <c r="E732" s="9" t="str">
        <f>協力難病指定医!L732</f>
        <v>清瀬市旭が丘１－２６１</v>
      </c>
      <c r="F732" s="10" t="str">
        <f>協力難病指定医!M732</f>
        <v>042-491-2121</v>
      </c>
      <c r="G732" s="15" t="str">
        <f>協力難病指定医!I732</f>
        <v>藤木　達雄</v>
      </c>
      <c r="H732" s="42" t="str">
        <f>協力難病指定医!N732</f>
        <v>外科、血管外科</v>
      </c>
      <c r="I732" s="20">
        <f>協力難病指定医!O732</f>
        <v>45900</v>
      </c>
    </row>
    <row r="733" spans="1:9" ht="30" customHeight="1" x14ac:dyDescent="0.15">
      <c r="A733" s="3">
        <v>732</v>
      </c>
      <c r="B733" s="8" t="str">
        <f>協力難病指定医!C733</f>
        <v>清瀬市</v>
      </c>
      <c r="C733" s="15" t="str">
        <f>協力難病指定医!J733</f>
        <v>医療法人財団　織本病院</v>
      </c>
      <c r="D733" s="9" t="str">
        <f>協力難病指定医!K733</f>
        <v>204-0002</v>
      </c>
      <c r="E733" s="9" t="str">
        <f>協力難病指定医!L733</f>
        <v>清瀬市旭が丘１－２６１</v>
      </c>
      <c r="F733" s="10" t="str">
        <f>協力難病指定医!M733</f>
        <v>042-491-2121</v>
      </c>
      <c r="G733" s="15" t="str">
        <f>協力難病指定医!I733</f>
        <v>髙木　由利</v>
      </c>
      <c r="H733" s="42" t="str">
        <f>協力難病指定医!N733</f>
        <v>腎臓内科</v>
      </c>
      <c r="I733" s="20">
        <f>協力難病指定医!O733</f>
        <v>45900</v>
      </c>
    </row>
    <row r="734" spans="1:9" ht="30" customHeight="1" x14ac:dyDescent="0.15">
      <c r="A734" s="3">
        <v>733</v>
      </c>
      <c r="B734" s="8" t="str">
        <f>協力難病指定医!C734</f>
        <v>清瀬市</v>
      </c>
      <c r="C734" s="15" t="str">
        <f>協力難病指定医!J734</f>
        <v>医療法人社団雅会　山本病院</v>
      </c>
      <c r="D734" s="9" t="str">
        <f>協力難病指定医!K734</f>
        <v>204-0004</v>
      </c>
      <c r="E734" s="9" t="str">
        <f>協力難病指定医!L734</f>
        <v>清瀬市野塩１－３２８</v>
      </c>
      <c r="F734" s="10" t="str">
        <f>協力難病指定医!M734</f>
        <v>042-491-0706</v>
      </c>
      <c r="G734" s="15" t="str">
        <f>協力難病指定医!I734</f>
        <v>山本　雅宏</v>
      </c>
      <c r="H734" s="42" t="str">
        <f>協力難病指定医!N734</f>
        <v>内科</v>
      </c>
      <c r="I734" s="20">
        <f>協力難病指定医!O734</f>
        <v>47542</v>
      </c>
    </row>
    <row r="735" spans="1:9" ht="30" customHeight="1" x14ac:dyDescent="0.15">
      <c r="A735" s="3">
        <v>734</v>
      </c>
      <c r="B735" s="8" t="str">
        <f>協力難病指定医!C735</f>
        <v>清瀬市</v>
      </c>
      <c r="C735" s="15" t="str">
        <f>協力難病指定医!J735</f>
        <v>医療法人社団雅会　山本病院</v>
      </c>
      <c r="D735" s="9" t="str">
        <f>協力難病指定医!K735</f>
        <v>204-0004</v>
      </c>
      <c r="E735" s="9" t="str">
        <f>協力難病指定医!L735</f>
        <v>清瀬市野塩１－３２８</v>
      </c>
      <c r="F735" s="10" t="str">
        <f>協力難病指定医!M735</f>
        <v>042-491-0706</v>
      </c>
      <c r="G735" s="15" t="str">
        <f>協力難病指定医!I735</f>
        <v>田中　元文</v>
      </c>
      <c r="H735" s="42" t="str">
        <f>協力難病指定医!N735</f>
        <v>内科</v>
      </c>
      <c r="I735" s="20">
        <f>協力難病指定医!O735</f>
        <v>47542</v>
      </c>
    </row>
    <row r="736" spans="1:9" ht="30" customHeight="1" x14ac:dyDescent="0.15">
      <c r="A736" s="3">
        <v>735</v>
      </c>
      <c r="B736" s="8" t="str">
        <f>協力難病指定医!C736</f>
        <v>清瀬市</v>
      </c>
      <c r="C736" s="15" t="str">
        <f>協力難病指定医!J736</f>
        <v>医療法人社団雅会　山本病院</v>
      </c>
      <c r="D736" s="9" t="str">
        <f>協力難病指定医!K736</f>
        <v>204-0004</v>
      </c>
      <c r="E736" s="9" t="str">
        <f>協力難病指定医!L736</f>
        <v>清瀬市野塩１－３２８</v>
      </c>
      <c r="F736" s="10" t="str">
        <f>協力難病指定医!M736</f>
        <v>042-491-0706</v>
      </c>
      <c r="G736" s="15" t="str">
        <f>協力難病指定医!I736</f>
        <v>内山　義和</v>
      </c>
      <c r="H736" s="42" t="str">
        <f>協力難病指定医!N736</f>
        <v>内科、リハビリテーション科</v>
      </c>
      <c r="I736" s="20">
        <f>協力難病指定医!O736</f>
        <v>47542</v>
      </c>
    </row>
    <row r="737" spans="1:9" ht="30" customHeight="1" x14ac:dyDescent="0.15">
      <c r="A737" s="3">
        <v>736</v>
      </c>
      <c r="B737" s="8" t="str">
        <f>協力難病指定医!C737</f>
        <v>清瀬市</v>
      </c>
      <c r="C737" s="15" t="str">
        <f>協力難病指定医!J737</f>
        <v>医療法人社団雅会　山本病院</v>
      </c>
      <c r="D737" s="9" t="str">
        <f>協力難病指定医!K737</f>
        <v>204-0004</v>
      </c>
      <c r="E737" s="9" t="str">
        <f>協力難病指定医!L737</f>
        <v>清瀬市野塩１－３２８</v>
      </c>
      <c r="F737" s="10" t="str">
        <f>協力難病指定医!M737</f>
        <v>042-491-0706</v>
      </c>
      <c r="G737" s="15" t="str">
        <f>協力難病指定医!I737</f>
        <v>板井　貴宏</v>
      </c>
      <c r="H737" s="42" t="str">
        <f>協力難病指定医!N737</f>
        <v>精神科</v>
      </c>
      <c r="I737" s="20">
        <f>協力難病指定医!O737</f>
        <v>46904</v>
      </c>
    </row>
    <row r="738" spans="1:9" ht="30" customHeight="1" x14ac:dyDescent="0.15">
      <c r="A738" s="3">
        <v>737</v>
      </c>
      <c r="B738" s="8" t="str">
        <f>協力難病指定医!C738</f>
        <v>清瀬市</v>
      </c>
      <c r="C738" s="15" t="str">
        <f>協力難病指定医!J738</f>
        <v>医療法人社団功和会　平野クリニック</v>
      </c>
      <c r="D738" s="9" t="str">
        <f>協力難病指定医!K738</f>
        <v>204-0022</v>
      </c>
      <c r="E738" s="9" t="str">
        <f>協力難病指定医!L738</f>
        <v>清瀬市松山１－４－１９　ＨＲＮビル１～３Ｆ</v>
      </c>
      <c r="F738" s="10" t="str">
        <f>協力難病指定医!M738</f>
        <v>042-495-7320</v>
      </c>
      <c r="G738" s="15" t="str">
        <f>協力難病指定医!I738</f>
        <v>坂本　和英</v>
      </c>
      <c r="H738" s="42" t="str">
        <f>協力難病指定医!N738</f>
        <v>内科</v>
      </c>
      <c r="I738" s="20">
        <f>協力難病指定医!O738</f>
        <v>47634</v>
      </c>
    </row>
    <row r="739" spans="1:9" ht="30" customHeight="1" x14ac:dyDescent="0.15">
      <c r="A739" s="3">
        <v>738</v>
      </c>
      <c r="B739" s="8" t="str">
        <f>協力難病指定医!C739</f>
        <v>清瀬市</v>
      </c>
      <c r="C739" s="15" t="str">
        <f>協力難病指定医!J739</f>
        <v>医療法人社団功和会　平野クリニック</v>
      </c>
      <c r="D739" s="9" t="str">
        <f>協力難病指定医!K739</f>
        <v>204-0022</v>
      </c>
      <c r="E739" s="9" t="str">
        <f>協力難病指定医!L739</f>
        <v>清瀬市松山１－４－１９　ＨＲＮビル１・２・３Ｆ</v>
      </c>
      <c r="F739" s="10" t="str">
        <f>協力難病指定医!M739</f>
        <v>042-496-7117</v>
      </c>
      <c r="G739" s="15" t="str">
        <f>協力難病指定医!I739</f>
        <v>中井　康晴</v>
      </c>
      <c r="H739" s="42" t="str">
        <f>協力難病指定医!N739</f>
        <v>内科</v>
      </c>
      <c r="I739" s="20">
        <f>協力難病指定医!O739</f>
        <v>46446</v>
      </c>
    </row>
    <row r="740" spans="1:9" ht="30" customHeight="1" x14ac:dyDescent="0.15">
      <c r="A740" s="3">
        <v>739</v>
      </c>
      <c r="B740" s="8" t="str">
        <f>協力難病指定医!C740</f>
        <v>清瀬市</v>
      </c>
      <c r="C740" s="15" t="str">
        <f>協力難病指定医!J740</f>
        <v>医療法人社団功和会　平野クリニック</v>
      </c>
      <c r="D740" s="9" t="str">
        <f>協力難病指定医!K740</f>
        <v>204-0022</v>
      </c>
      <c r="E740" s="9" t="str">
        <f>協力難病指定医!L740</f>
        <v>清瀬市松山１－４－１９　ＨＲＮビル１～３Ｆ</v>
      </c>
      <c r="F740" s="10" t="str">
        <f>協力難病指定医!M740</f>
        <v>042-495-7320</v>
      </c>
      <c r="G740" s="15" t="str">
        <f>協力難病指定医!I740</f>
        <v>平野　功</v>
      </c>
      <c r="H740" s="42" t="str">
        <f>協力難病指定医!N740</f>
        <v>内科、泌尿器科</v>
      </c>
      <c r="I740" s="20">
        <f>協力難病指定医!O740</f>
        <v>47634</v>
      </c>
    </row>
    <row r="741" spans="1:9" ht="30" customHeight="1" x14ac:dyDescent="0.15">
      <c r="A741" s="3">
        <v>740</v>
      </c>
      <c r="B741" s="8" t="str">
        <f>協力難病指定医!C741</f>
        <v>清瀬市</v>
      </c>
      <c r="C741" s="15" t="str">
        <f>協力難病指定医!J741</f>
        <v>医療法人社団椎野会　清瀬元町しいのクリニック</v>
      </c>
      <c r="D741" s="9" t="str">
        <f>協力難病指定医!K741</f>
        <v>204-0021</v>
      </c>
      <c r="E741" s="9" t="str">
        <f>協力難病指定医!L741</f>
        <v>清瀬市元町１－８－１９　アーク清瀬１Ｆ</v>
      </c>
      <c r="F741" s="10" t="str">
        <f>協力難病指定医!M741</f>
        <v>042-493-9880</v>
      </c>
      <c r="G741" s="15" t="str">
        <f>協力難病指定医!I741</f>
        <v>椎野　豊</v>
      </c>
      <c r="H741" s="42" t="str">
        <f>協力難病指定医!N741</f>
        <v>内科、外科、整形外科、リハビリテーション科</v>
      </c>
      <c r="I741" s="20">
        <f>協力難病指定医!O741</f>
        <v>45961</v>
      </c>
    </row>
    <row r="742" spans="1:9" ht="30" customHeight="1" x14ac:dyDescent="0.15">
      <c r="A742" s="3">
        <v>741</v>
      </c>
      <c r="B742" s="8" t="str">
        <f>協力難病指定医!C742</f>
        <v>清瀬市</v>
      </c>
      <c r="C742" s="15" t="str">
        <f>協力難病指定医!J742</f>
        <v>医療法人社団東京白報会　きよせ在宅診療所</v>
      </c>
      <c r="D742" s="9" t="str">
        <f>協力難病指定医!K742</f>
        <v>204-0004</v>
      </c>
      <c r="E742" s="9" t="str">
        <f>協力難病指定医!L742</f>
        <v>清瀬市野塩５－２８５－２－１Ｆ</v>
      </c>
      <c r="F742" s="10" t="str">
        <f>協力難病指定医!M742</f>
        <v>042-497-2275</v>
      </c>
      <c r="G742" s="15" t="str">
        <f>協力難病指定医!I742</f>
        <v>山本　浩之</v>
      </c>
      <c r="H742" s="42" t="str">
        <f>協力難病指定医!N742</f>
        <v>内科</v>
      </c>
      <c r="I742" s="20">
        <f>協力難病指定医!O742</f>
        <v>46265</v>
      </c>
    </row>
    <row r="743" spans="1:9" ht="30" customHeight="1" x14ac:dyDescent="0.15">
      <c r="A743" s="3">
        <v>742</v>
      </c>
      <c r="B743" s="8" t="str">
        <f>協力難病指定医!C743</f>
        <v>清瀬市</v>
      </c>
      <c r="C743" s="15" t="str">
        <f>協力難病指定医!J743</f>
        <v>社会福祉法人信愛報恩会　信愛病院</v>
      </c>
      <c r="D743" s="9" t="str">
        <f>協力難病指定医!K743</f>
        <v>204-0024</v>
      </c>
      <c r="E743" s="9" t="str">
        <f>協力難病指定医!L743</f>
        <v>清瀬市梅園２－５－９</v>
      </c>
      <c r="F743" s="10" t="str">
        <f>協力難病指定医!M743</f>
        <v>042-491-3211</v>
      </c>
      <c r="G743" s="15" t="str">
        <f>協力難病指定医!I743</f>
        <v>桑名　齊</v>
      </c>
      <c r="H743" s="42" t="str">
        <f>協力難病指定医!N743</f>
        <v>内科</v>
      </c>
      <c r="I743" s="20">
        <f>協力難病指定医!O743</f>
        <v>45930</v>
      </c>
    </row>
    <row r="744" spans="1:9" ht="30" customHeight="1" x14ac:dyDescent="0.15">
      <c r="A744" s="3">
        <v>743</v>
      </c>
      <c r="B744" s="8" t="str">
        <f>協力難病指定医!C744</f>
        <v>清瀬市</v>
      </c>
      <c r="C744" s="15" t="str">
        <f>協力難病指定医!J744</f>
        <v>社会福祉法人信愛報恩会　信愛病院</v>
      </c>
      <c r="D744" s="9" t="str">
        <f>協力難病指定医!K744</f>
        <v>204-0024</v>
      </c>
      <c r="E744" s="9" t="str">
        <f>協力難病指定医!L744</f>
        <v>清瀬市梅園２－５－９</v>
      </c>
      <c r="F744" s="10" t="str">
        <f>協力難病指定医!M744</f>
        <v>042-491-3211</v>
      </c>
      <c r="G744" s="15" t="str">
        <f>協力難病指定医!I744</f>
        <v>田口　陽子</v>
      </c>
      <c r="H744" s="42" t="str">
        <f>協力難病指定医!N744</f>
        <v>内科</v>
      </c>
      <c r="I744" s="20">
        <f>協力難病指定医!O744</f>
        <v>45930</v>
      </c>
    </row>
    <row r="745" spans="1:9" ht="30" customHeight="1" x14ac:dyDescent="0.15">
      <c r="A745" s="3">
        <v>744</v>
      </c>
      <c r="B745" s="8" t="str">
        <f>協力難病指定医!C745</f>
        <v>清瀬市</v>
      </c>
      <c r="C745" s="15" t="str">
        <f>協力難病指定医!J745</f>
        <v>社会福祉法人信愛報恩会　信愛病院</v>
      </c>
      <c r="D745" s="9" t="str">
        <f>協力難病指定医!K745</f>
        <v>204-0024</v>
      </c>
      <c r="E745" s="9" t="str">
        <f>協力難病指定医!L745</f>
        <v>清瀬市梅園２－５－９</v>
      </c>
      <c r="F745" s="10" t="str">
        <f>協力難病指定医!M745</f>
        <v>042-491-3211</v>
      </c>
      <c r="G745" s="15" t="str">
        <f>協力難病指定医!I745</f>
        <v>渡辺　哲弥</v>
      </c>
      <c r="H745" s="42" t="str">
        <f>協力難病指定医!N745</f>
        <v>内科</v>
      </c>
      <c r="I745" s="20">
        <f>協力難病指定医!O745</f>
        <v>46752</v>
      </c>
    </row>
    <row r="746" spans="1:9" ht="30" customHeight="1" x14ac:dyDescent="0.15">
      <c r="A746" s="3">
        <v>745</v>
      </c>
      <c r="B746" s="8" t="str">
        <f>協力難病指定医!C746</f>
        <v>清瀬市</v>
      </c>
      <c r="C746" s="15" t="str">
        <f>協力難病指定医!J746</f>
        <v>宗教法人救世軍　救世軍清瀬病院</v>
      </c>
      <c r="D746" s="9" t="str">
        <f>協力難病指定医!K746</f>
        <v>204-0023</v>
      </c>
      <c r="E746" s="9" t="str">
        <f>協力難病指定医!L746</f>
        <v>清瀬市竹丘１－１７－９</v>
      </c>
      <c r="F746" s="10" t="str">
        <f>協力難病指定医!M746</f>
        <v>042-491-1411</v>
      </c>
      <c r="G746" s="15" t="str">
        <f>協力難病指定医!I746</f>
        <v>稲葉　裕</v>
      </c>
      <c r="H746" s="42" t="str">
        <f>協力難病指定医!N746</f>
        <v>内科</v>
      </c>
      <c r="I746" s="20">
        <f>協力難病指定医!O746</f>
        <v>46112</v>
      </c>
    </row>
    <row r="747" spans="1:9" ht="30" customHeight="1" x14ac:dyDescent="0.15">
      <c r="A747" s="3">
        <v>746</v>
      </c>
      <c r="B747" s="8" t="str">
        <f>協力難病指定医!C747</f>
        <v>清瀬市</v>
      </c>
      <c r="C747" s="15" t="str">
        <f>協力難病指定医!J747</f>
        <v>宗教法人救世軍　救世軍清瀬病院</v>
      </c>
      <c r="D747" s="9" t="str">
        <f>協力難病指定医!K747</f>
        <v>204-0023</v>
      </c>
      <c r="E747" s="9" t="str">
        <f>協力難病指定医!L747</f>
        <v>清瀬市竹丘１－１７－９</v>
      </c>
      <c r="F747" s="10" t="str">
        <f>協力難病指定医!M747</f>
        <v>042-491-1411</v>
      </c>
      <c r="G747" s="15" t="str">
        <f>協力難病指定医!I747</f>
        <v>荒井　進</v>
      </c>
      <c r="H747" s="42" t="str">
        <f>協力難病指定医!N747</f>
        <v>内科、緩和ケア内科</v>
      </c>
      <c r="I747" s="20">
        <f>協力難病指定医!O747</f>
        <v>46112</v>
      </c>
    </row>
    <row r="748" spans="1:9" ht="30" customHeight="1" x14ac:dyDescent="0.15">
      <c r="A748" s="3">
        <v>747</v>
      </c>
      <c r="B748" s="8" t="str">
        <f>協力難病指定医!C748</f>
        <v>清瀬市</v>
      </c>
      <c r="C748" s="15" t="str">
        <f>協力難病指定医!J748</f>
        <v>西都保健生活協同組合　清瀬診療所</v>
      </c>
      <c r="D748" s="9" t="str">
        <f>協力難病指定医!K748</f>
        <v>204-0021</v>
      </c>
      <c r="E748" s="9" t="str">
        <f>協力難病指定医!L748</f>
        <v>清瀬市元町１－１３－２７</v>
      </c>
      <c r="F748" s="10" t="str">
        <f>協力難病指定医!M748</f>
        <v>042-493-2727</v>
      </c>
      <c r="G748" s="15" t="str">
        <f>協力難病指定医!I748</f>
        <v>伊藤　芳樹</v>
      </c>
      <c r="H748" s="42" t="str">
        <f>協力難病指定医!N748</f>
        <v>内科</v>
      </c>
      <c r="I748" s="20">
        <f>協力難病指定医!O748</f>
        <v>47664</v>
      </c>
    </row>
    <row r="749" spans="1:9" ht="30" customHeight="1" x14ac:dyDescent="0.15">
      <c r="A749" s="3">
        <v>748</v>
      </c>
      <c r="B749" s="8" t="str">
        <f>協力難病指定医!C749</f>
        <v>清瀬市</v>
      </c>
      <c r="C749" s="15" t="str">
        <f>協力難病指定医!J749</f>
        <v>西都保健生活協同組合　清瀬診療所</v>
      </c>
      <c r="D749" s="9" t="str">
        <f>協力難病指定医!K749</f>
        <v>204-0021</v>
      </c>
      <c r="E749" s="9" t="str">
        <f>協力難病指定医!L749</f>
        <v>清瀬市元町１－１３－２７</v>
      </c>
      <c r="F749" s="10" t="str">
        <f>協力難病指定医!M749</f>
        <v>042-493-2727</v>
      </c>
      <c r="G749" s="15" t="str">
        <f>協力難病指定医!I749</f>
        <v>大亀　路生</v>
      </c>
      <c r="H749" s="42" t="str">
        <f>協力難病指定医!N749</f>
        <v>内科</v>
      </c>
      <c r="I749" s="20">
        <f>協力難病指定医!O749</f>
        <v>47573</v>
      </c>
    </row>
    <row r="750" spans="1:9" ht="30" customHeight="1" x14ac:dyDescent="0.15">
      <c r="A750" s="3">
        <v>749</v>
      </c>
      <c r="B750" s="8" t="str">
        <f>協力難病指定医!C750</f>
        <v>清瀬市</v>
      </c>
      <c r="C750" s="15" t="str">
        <f>協力難病指定医!J750</f>
        <v>西都保健生活協同組合　北多摩クリニック</v>
      </c>
      <c r="D750" s="9" t="str">
        <f>協力難病指定医!K750</f>
        <v>204-0013</v>
      </c>
      <c r="E750" s="9" t="str">
        <f>協力難病指定医!L750</f>
        <v>清瀬市上清戸２－１－４１</v>
      </c>
      <c r="F750" s="10" t="str">
        <f>協力難病指定医!M750</f>
        <v>042-496-7760</v>
      </c>
      <c r="G750" s="15" t="str">
        <f>協力難病指定医!I750</f>
        <v>保坂　幸男</v>
      </c>
      <c r="H750" s="42" t="str">
        <f>協力難病指定医!N750</f>
        <v>内科</v>
      </c>
      <c r="I750" s="20">
        <f>協力難病指定医!O750</f>
        <v>47542</v>
      </c>
    </row>
    <row r="751" spans="1:9" ht="30" customHeight="1" x14ac:dyDescent="0.15">
      <c r="A751" s="3">
        <v>750</v>
      </c>
      <c r="B751" s="8" t="str">
        <f>協力難病指定医!C751</f>
        <v>東久留米市</v>
      </c>
      <c r="C751" s="15" t="str">
        <f>協力難病指定医!J751</f>
        <v>医療法人社団　鹿島医院</v>
      </c>
      <c r="D751" s="9" t="str">
        <f>協力難病指定医!K751</f>
        <v>203-0023</v>
      </c>
      <c r="E751" s="9" t="str">
        <f>協力難病指定医!L751</f>
        <v>東久留米市南沢４－３－２</v>
      </c>
      <c r="F751" s="10" t="str">
        <f>協力難病指定医!M751</f>
        <v>042-461-2967</v>
      </c>
      <c r="G751" s="15" t="str">
        <f>協力難病指定医!I751</f>
        <v>鹿島　研司</v>
      </c>
      <c r="H751" s="42" t="str">
        <f>協力難病指定医!N751</f>
        <v>内科、小児科</v>
      </c>
      <c r="I751" s="20">
        <f>協力難病指定医!O751</f>
        <v>47603</v>
      </c>
    </row>
    <row r="752" spans="1:9" ht="30" customHeight="1" x14ac:dyDescent="0.15">
      <c r="A752" s="3">
        <v>751</v>
      </c>
      <c r="B752" s="8" t="str">
        <f>協力難病指定医!C752</f>
        <v>東久留米市</v>
      </c>
      <c r="C752" s="15" t="str">
        <f>協力難病指定医!J752</f>
        <v>医療法人社団好仁会　滝山クリニック</v>
      </c>
      <c r="D752" s="9" t="str">
        <f>協力難病指定医!K752</f>
        <v>203-0033</v>
      </c>
      <c r="E752" s="9" t="str">
        <f>協力難病指定医!L752</f>
        <v>東久留米市滝山４－１２－１５　滝山中央ビル１Ｆ８号室</v>
      </c>
      <c r="F752" s="10" t="str">
        <f>協力難病指定医!M752</f>
        <v>042-470-0155</v>
      </c>
      <c r="G752" s="15" t="str">
        <f>協力難病指定医!I752</f>
        <v>陸川　秀智</v>
      </c>
      <c r="H752" s="42" t="str">
        <f>協力難病指定医!N752</f>
        <v>内科、外科</v>
      </c>
      <c r="I752" s="20">
        <f>協力難病指定医!O752</f>
        <v>47542</v>
      </c>
    </row>
    <row r="753" spans="1:9" ht="30" customHeight="1" x14ac:dyDescent="0.15">
      <c r="A753" s="3">
        <v>752</v>
      </c>
      <c r="B753" s="8" t="str">
        <f>協力難病指定医!C753</f>
        <v>東久留米市</v>
      </c>
      <c r="C753" s="15" t="str">
        <f>協力難病指定医!J753</f>
        <v>医療法人社団石筍会　山口内科・呼吸器科クリニック</v>
      </c>
      <c r="D753" s="9" t="str">
        <f>協力難病指定医!K753</f>
        <v>203-0053</v>
      </c>
      <c r="E753" s="9" t="str">
        <f>協力難病指定医!L753</f>
        <v>東久留米市本町３－１２－２　ユアコート東久留米１Ｆ</v>
      </c>
      <c r="F753" s="10" t="str">
        <f>協力難病指定医!M753</f>
        <v>042-472-2386</v>
      </c>
      <c r="G753" s="15" t="str">
        <f>協力難病指定医!I753</f>
        <v>山口　規夫</v>
      </c>
      <c r="H753" s="42" t="str">
        <f>協力難病指定医!N753</f>
        <v>内科、呼吸器科</v>
      </c>
      <c r="I753" s="20">
        <f>協力難病指定医!O753</f>
        <v>47726</v>
      </c>
    </row>
    <row r="754" spans="1:9" ht="30" customHeight="1" x14ac:dyDescent="0.15">
      <c r="A754" s="3">
        <v>753</v>
      </c>
      <c r="B754" s="8" t="str">
        <f>協力難病指定医!C754</f>
        <v>東久留米市</v>
      </c>
      <c r="C754" s="15" t="str">
        <f>協力難病指定医!J754</f>
        <v>西都保健生活協同組合　富士見通り診療所</v>
      </c>
      <c r="D754" s="9" t="str">
        <f>協力難病指定医!K754</f>
        <v>203-0053</v>
      </c>
      <c r="E754" s="9" t="str">
        <f>協力難病指定医!L754</f>
        <v>東久留米市本町３－３－２３　エアフォルクレーベン１Ｆ</v>
      </c>
      <c r="F754" s="10" t="str">
        <f>協力難病指定医!M754</f>
        <v>042-471-2291</v>
      </c>
      <c r="G754" s="15" t="str">
        <f>協力難病指定医!I754</f>
        <v>橋爪　洋一</v>
      </c>
      <c r="H754" s="42" t="str">
        <f>協力難病指定医!N754</f>
        <v>内科、小児科</v>
      </c>
      <c r="I754" s="20">
        <f>協力難病指定医!O754</f>
        <v>47756</v>
      </c>
    </row>
    <row r="755" spans="1:9" ht="30" customHeight="1" x14ac:dyDescent="0.15">
      <c r="A755" s="3">
        <v>754</v>
      </c>
      <c r="B755" s="8" t="str">
        <f>協力難病指定医!C755</f>
        <v>武蔵村山市</v>
      </c>
      <c r="C755" s="15" t="str">
        <f>協力難病指定医!J755</f>
        <v>医療法人社団健剛会　おぜきクリニック</v>
      </c>
      <c r="D755" s="9" t="str">
        <f>協力難病指定医!K755</f>
        <v>208-0013</v>
      </c>
      <c r="E755" s="9" t="str">
        <f>協力難病指定医!L755</f>
        <v>武蔵村山市大南２ー３９ー１　フラット大南１号館１Ｆ</v>
      </c>
      <c r="F755" s="10" t="str">
        <f>協力難病指定医!M755</f>
        <v>042-563-7001</v>
      </c>
      <c r="G755" s="15" t="str">
        <f>協力難病指定医!I755</f>
        <v>小関　雅義</v>
      </c>
      <c r="H755" s="42" t="str">
        <f>協力難病指定医!N755</f>
        <v>内科、整形外科</v>
      </c>
      <c r="I755" s="20">
        <f>協力難病指定医!O755</f>
        <v>47514</v>
      </c>
    </row>
    <row r="756" spans="1:9" ht="30" customHeight="1" x14ac:dyDescent="0.15">
      <c r="A756" s="3">
        <v>755</v>
      </c>
      <c r="B756" s="8" t="str">
        <f>協力難病指定医!C756</f>
        <v>武蔵村山市</v>
      </c>
      <c r="C756" s="15" t="str">
        <f>協力難病指定医!J756</f>
        <v>医療法人社団晴山会　おしきり眼科</v>
      </c>
      <c r="D756" s="9" t="str">
        <f>協力難病指定医!K756</f>
        <v>208-0011</v>
      </c>
      <c r="E756" s="9" t="str">
        <f>協力難病指定医!L756</f>
        <v>武蔵村山市学園３－５０－１</v>
      </c>
      <c r="F756" s="10" t="str">
        <f>協力難病指定医!M756</f>
        <v>042-562-6688</v>
      </c>
      <c r="G756" s="15" t="str">
        <f>協力難病指定医!I756</f>
        <v>押切　勝</v>
      </c>
      <c r="H756" s="42" t="str">
        <f>協力難病指定医!N756</f>
        <v>眼科</v>
      </c>
      <c r="I756" s="20">
        <f>協力難病指定医!O756</f>
        <v>47514</v>
      </c>
    </row>
    <row r="757" spans="1:9" ht="30" customHeight="1" x14ac:dyDescent="0.15">
      <c r="A757" s="3">
        <v>756</v>
      </c>
      <c r="B757" s="8" t="str">
        <f>協力難病指定医!C757</f>
        <v>武蔵村山市</v>
      </c>
      <c r="C757" s="15" t="str">
        <f>協力難病指定医!J757</f>
        <v>医療法人社団清峰会　村山中央病院</v>
      </c>
      <c r="D757" s="9" t="str">
        <f>協力難病指定医!K757</f>
        <v>208-0001</v>
      </c>
      <c r="E757" s="9" t="str">
        <f>協力難病指定医!L757</f>
        <v>武蔵村山市中藤５－７０</v>
      </c>
      <c r="F757" s="10" t="str">
        <f>協力難病指定医!M757</f>
        <v>042-561-0174</v>
      </c>
      <c r="G757" s="15" t="str">
        <f>協力難病指定医!I757</f>
        <v>林　遼太郎</v>
      </c>
      <c r="H757" s="42" t="str">
        <f>協力難病指定医!N757</f>
        <v>内科</v>
      </c>
      <c r="I757" s="20">
        <f>協力難病指定医!O757</f>
        <v>47299</v>
      </c>
    </row>
    <row r="758" spans="1:9" ht="30" customHeight="1" x14ac:dyDescent="0.15">
      <c r="A758" s="3">
        <v>757</v>
      </c>
      <c r="B758" s="8" t="str">
        <f>協力難病指定医!C758</f>
        <v>武蔵村山市</v>
      </c>
      <c r="C758" s="15" t="str">
        <f>協力難病指定医!J758</f>
        <v>三ツ藤内科クリニック</v>
      </c>
      <c r="D758" s="9" t="str">
        <f>協力難病指定医!K758</f>
        <v>208-0021</v>
      </c>
      <c r="E758" s="9" t="str">
        <f>協力難病指定医!L758</f>
        <v>武蔵村山市三ツ藤２－９－１　レジデンス三ツ藤１Ｆ</v>
      </c>
      <c r="F758" s="10" t="str">
        <f>協力難病指定医!M758</f>
        <v>042-520-2055</v>
      </c>
      <c r="G758" s="15" t="str">
        <f>協力難病指定医!I758</f>
        <v>吉野　保江</v>
      </c>
      <c r="H758" s="42" t="str">
        <f>協力難病指定医!N758</f>
        <v>内科、糖尿病内科</v>
      </c>
      <c r="I758" s="20">
        <f>協力難病指定医!O758</f>
        <v>47118</v>
      </c>
    </row>
    <row r="759" spans="1:9" ht="30" customHeight="1" x14ac:dyDescent="0.15">
      <c r="A759" s="3">
        <v>758</v>
      </c>
      <c r="B759" s="8" t="str">
        <f>協力難病指定医!C759</f>
        <v>武蔵村山市</v>
      </c>
      <c r="C759" s="15" t="str">
        <f>協力難病指定医!J759</f>
        <v>中藤診療所</v>
      </c>
      <c r="D759" s="9" t="str">
        <f>協力難病指定医!K759</f>
        <v>208-0013</v>
      </c>
      <c r="E759" s="9" t="str">
        <f>協力難病指定医!L759</f>
        <v>武蔵村山市大南２－４７－２７</v>
      </c>
      <c r="F759" s="10" t="str">
        <f>協力難病指定医!M759</f>
        <v>042-562-3098</v>
      </c>
      <c r="G759" s="15" t="str">
        <f>協力難病指定医!I759</f>
        <v>大城戸　賢一</v>
      </c>
      <c r="H759" s="42" t="str">
        <f>協力難病指定医!N759</f>
        <v>内科、小児科、皮膚科</v>
      </c>
      <c r="I759" s="20">
        <f>協力難病指定医!O759</f>
        <v>46173</v>
      </c>
    </row>
    <row r="760" spans="1:9" ht="30" customHeight="1" x14ac:dyDescent="0.15">
      <c r="A760" s="3">
        <v>759</v>
      </c>
      <c r="B760" s="8" t="str">
        <f>協力難病指定医!C760</f>
        <v>多摩市</v>
      </c>
      <c r="C760" s="15" t="str">
        <f>協力難病指定医!J760</f>
        <v>医療法人社団おおぞら会　つばさクリニック多摩</v>
      </c>
      <c r="D760" s="9" t="str">
        <f>協力難病指定医!K760</f>
        <v>206-0002</v>
      </c>
      <c r="E760" s="9" t="str">
        <f>協力難病指定医!L760</f>
        <v>多摩市一ノ宮３－１－３　桜ヶ丘Ｋビル４ＦＣ室</v>
      </c>
      <c r="F760" s="10" t="str">
        <f>協力難病指定医!M760</f>
        <v>043-401-9472</v>
      </c>
      <c r="G760" s="15" t="str">
        <f>協力難病指定医!I760</f>
        <v>井上　貴裕</v>
      </c>
      <c r="H760" s="42" t="str">
        <f>協力難病指定医!N760</f>
        <v>内科、総合診療科</v>
      </c>
      <c r="I760" s="20">
        <f>協力難病指定医!O760</f>
        <v>46783</v>
      </c>
    </row>
    <row r="761" spans="1:9" ht="30" customHeight="1" x14ac:dyDescent="0.15">
      <c r="A761" s="3">
        <v>760</v>
      </c>
      <c r="B761" s="8" t="str">
        <f>協力難病指定医!C761</f>
        <v>多摩市</v>
      </c>
      <c r="C761" s="15" t="str">
        <f>協力難病指定医!J761</f>
        <v>医療法人社団めぐみ会　田村クリニック</v>
      </c>
      <c r="D761" s="9" t="str">
        <f>協力難病指定医!K761</f>
        <v>206-0033</v>
      </c>
      <c r="E761" s="9" t="str">
        <f>協力難病指定医!L761</f>
        <v>多摩市落合１－３２－１　多摩センターペペリビル５Ｆ</v>
      </c>
      <c r="F761" s="10" t="str">
        <f>協力難病指定医!M761</f>
        <v>042-356-0677</v>
      </c>
      <c r="G761" s="15" t="str">
        <f>協力難病指定医!I761</f>
        <v>廣瀨　匠</v>
      </c>
      <c r="H761" s="42" t="str">
        <f>協力難病指定医!N761</f>
        <v>内科</v>
      </c>
      <c r="I761" s="20">
        <f>協力難病指定医!O761</f>
        <v>46873</v>
      </c>
    </row>
    <row r="762" spans="1:9" ht="30" customHeight="1" x14ac:dyDescent="0.15">
      <c r="A762" s="3">
        <v>761</v>
      </c>
      <c r="B762" s="8" t="str">
        <f>協力難病指定医!C762</f>
        <v>多摩市</v>
      </c>
      <c r="C762" s="15" t="str">
        <f>協力難病指定医!J762</f>
        <v>医療法人社団紫波会　平賀診療所</v>
      </c>
      <c r="D762" s="9" t="str">
        <f>協力難病指定医!K762</f>
        <v>206-0011</v>
      </c>
      <c r="E762" s="9" t="str">
        <f>協力難病指定医!L762</f>
        <v>多摩市関戸２－１０－１０</v>
      </c>
      <c r="F762" s="10" t="str">
        <f>協力難病指定医!M762</f>
        <v>042-375-7154</v>
      </c>
      <c r="G762" s="15" t="str">
        <f>協力難病指定医!I762</f>
        <v>秋山　新二郎</v>
      </c>
      <c r="H762" s="42" t="str">
        <f>協力難病指定医!N762</f>
        <v>内科、消化器内科</v>
      </c>
      <c r="I762" s="20">
        <f>協力難病指定医!O762</f>
        <v>47452</v>
      </c>
    </row>
    <row r="763" spans="1:9" ht="30" customHeight="1" x14ac:dyDescent="0.15">
      <c r="A763" s="3">
        <v>762</v>
      </c>
      <c r="B763" s="8" t="str">
        <f>協力難病指定医!C763</f>
        <v>多摩市</v>
      </c>
      <c r="C763" s="15" t="str">
        <f>協力難病指定医!J763</f>
        <v>医療法人社団慈景会　吉沢クリニック</v>
      </c>
      <c r="D763" s="9" t="str">
        <f>協力難病指定医!K763</f>
        <v>206-0033</v>
      </c>
      <c r="E763" s="9" t="str">
        <f>協力難病指定医!L763</f>
        <v>多摩市落合６－１５－２５</v>
      </c>
      <c r="F763" s="10" t="str">
        <f>協力難病指定医!M763</f>
        <v>042-373-2340</v>
      </c>
      <c r="G763" s="15" t="str">
        <f>協力難病指定医!I763</f>
        <v>吉澤　威勇</v>
      </c>
      <c r="H763" s="42" t="str">
        <f>協力難病指定医!N763</f>
        <v>内科、皮膚科、整形外科</v>
      </c>
      <c r="I763" s="20">
        <f>協力難病指定医!O763</f>
        <v>46538</v>
      </c>
    </row>
    <row r="764" spans="1:9" ht="30" customHeight="1" x14ac:dyDescent="0.15">
      <c r="A764" s="3">
        <v>763</v>
      </c>
      <c r="B764" s="8" t="str">
        <f>協力難病指定医!C764</f>
        <v>多摩市</v>
      </c>
      <c r="C764" s="15" t="str">
        <f>協力難病指定医!J764</f>
        <v>医療法人社団慈景会　吉沢クリニック</v>
      </c>
      <c r="D764" s="9" t="str">
        <f>協力難病指定医!K764</f>
        <v>206-0033</v>
      </c>
      <c r="E764" s="9" t="str">
        <f>協力難病指定医!L764</f>
        <v>多摩市落合６－１５－２５</v>
      </c>
      <c r="F764" s="10" t="str">
        <f>協力難病指定医!M764</f>
        <v>042-373-2340</v>
      </c>
      <c r="G764" s="15" t="str">
        <f>協力難病指定医!I764</f>
        <v>吉澤　洋景</v>
      </c>
      <c r="H764" s="42" t="str">
        <f>協力難病指定医!N764</f>
        <v>内科、皮膚科、整形外科</v>
      </c>
      <c r="I764" s="20">
        <f>協力難病指定医!O764</f>
        <v>46538</v>
      </c>
    </row>
    <row r="765" spans="1:9" ht="30" customHeight="1" x14ac:dyDescent="0.15">
      <c r="A765" s="3">
        <v>764</v>
      </c>
      <c r="B765" s="8" t="str">
        <f>協力難病指定医!C765</f>
        <v>多摩市</v>
      </c>
      <c r="C765" s="15" t="str">
        <f>協力難病指定医!J765</f>
        <v>医療法人社団昴星会　多摩ゆうあいクリニック</v>
      </c>
      <c r="D765" s="9" t="str">
        <f>協力難病指定医!K765</f>
        <v>206-0034</v>
      </c>
      <c r="E765" s="9" t="str">
        <f>協力難病指定医!L765</f>
        <v>多摩市鶴牧１－１－１４　コージィーコート１Ｆ</v>
      </c>
      <c r="F765" s="10" t="str">
        <f>協力難病指定医!M765</f>
        <v>042-310-1881</v>
      </c>
      <c r="G765" s="15" t="str">
        <f>協力難病指定医!I765</f>
        <v>君川　正昭</v>
      </c>
      <c r="H765" s="42" t="str">
        <f>協力難病指定医!N765</f>
        <v>外科、内科、泌尿器科</v>
      </c>
      <c r="I765" s="20">
        <f>協力難病指定医!O765</f>
        <v>47634</v>
      </c>
    </row>
    <row r="766" spans="1:9" ht="30" customHeight="1" x14ac:dyDescent="0.15">
      <c r="A766" s="3">
        <v>765</v>
      </c>
      <c r="B766" s="8" t="str">
        <f>協力難病指定医!C766</f>
        <v>多摩市</v>
      </c>
      <c r="C766" s="15" t="str">
        <f>協力難病指定医!J766</f>
        <v>医療法人社団翔和仁誠会　東京みみ・はな・のどサージクリニック</v>
      </c>
      <c r="D766" s="9" t="str">
        <f>協力難病指定医!K766</f>
        <v>206-0011</v>
      </c>
      <c r="E766" s="9" t="str">
        <f>協力難病指定医!L766</f>
        <v>多摩市関戸２－６６－１</v>
      </c>
      <c r="F766" s="10" t="str">
        <f>協力難病指定医!M766</f>
        <v>042-371-3387</v>
      </c>
      <c r="G766" s="15" t="str">
        <f>協力難病指定医!I766</f>
        <v>原　亜希子</v>
      </c>
      <c r="H766" s="42" t="str">
        <f>協力難病指定医!N766</f>
        <v>耳鼻咽喉科</v>
      </c>
      <c r="I766" s="20">
        <f>協力難病指定医!O766</f>
        <v>46053</v>
      </c>
    </row>
    <row r="767" spans="1:9" ht="30" customHeight="1" x14ac:dyDescent="0.15">
      <c r="A767" s="3">
        <v>766</v>
      </c>
      <c r="B767" s="8" t="str">
        <f>協力難病指定医!C767</f>
        <v>多摩市</v>
      </c>
      <c r="C767" s="15" t="str">
        <f>協力難病指定医!J767</f>
        <v>一般財団法人愛生会　厚生荘病院</v>
      </c>
      <c r="D767" s="9" t="str">
        <f>協力難病指定医!K767</f>
        <v>206-0001</v>
      </c>
      <c r="E767" s="9" t="str">
        <f>協力難病指定医!L767</f>
        <v>多摩市和田１５４７</v>
      </c>
      <c r="F767" s="10" t="str">
        <f>協力難病指定医!M767</f>
        <v>042-374-3535</v>
      </c>
      <c r="G767" s="15" t="str">
        <f>協力難病指定医!I767</f>
        <v>牛尾　龍朗</v>
      </c>
      <c r="H767" s="42" t="str">
        <f>協力難病指定医!N767</f>
        <v>内科</v>
      </c>
      <c r="I767" s="20">
        <f>協力難病指定医!O767</f>
        <v>46173</v>
      </c>
    </row>
    <row r="768" spans="1:9" ht="30" customHeight="1" x14ac:dyDescent="0.15">
      <c r="A768" s="3">
        <v>767</v>
      </c>
      <c r="B768" s="8" t="str">
        <f>協力難病指定医!C768</f>
        <v>多摩市</v>
      </c>
      <c r="C768" s="15" t="str">
        <f>協力難病指定医!J768</f>
        <v>一般財団法人愛生会　厚生荘病院</v>
      </c>
      <c r="D768" s="9" t="str">
        <f>協力難病指定医!K768</f>
        <v>206-0001</v>
      </c>
      <c r="E768" s="9" t="str">
        <f>協力難病指定医!L768</f>
        <v>多摩市和田１５４７</v>
      </c>
      <c r="F768" s="10" t="str">
        <f>協力難病指定医!M768</f>
        <v>042-374-3535</v>
      </c>
      <c r="G768" s="15" t="str">
        <f>協力難病指定医!I768</f>
        <v>村藤　裕子</v>
      </c>
      <c r="H768" s="42" t="str">
        <f>協力難病指定医!N768</f>
        <v>内科</v>
      </c>
      <c r="I768" s="20">
        <f>協力難病指定医!O768</f>
        <v>46022</v>
      </c>
    </row>
    <row r="769" spans="1:9" ht="30" customHeight="1" x14ac:dyDescent="0.15">
      <c r="A769" s="3">
        <v>768</v>
      </c>
      <c r="B769" s="8" t="str">
        <f>協力難病指定医!C769</f>
        <v>多摩市</v>
      </c>
      <c r="C769" s="15" t="str">
        <f>協力難病指定医!J769</f>
        <v>社会医療法人河北医療財団　あいクリニック</v>
      </c>
      <c r="D769" s="9" t="str">
        <f>協力難病指定医!K769</f>
        <v>206-0012</v>
      </c>
      <c r="E769" s="9" t="str">
        <f>協力難病指定医!L769</f>
        <v>多摩市貝取１４３１－３</v>
      </c>
      <c r="F769" s="10" t="str">
        <f>協力難病指定医!M769</f>
        <v>042-375-9581</v>
      </c>
      <c r="G769" s="15" t="str">
        <f>協力難病指定医!I769</f>
        <v>羽藤　泰</v>
      </c>
      <c r="H769" s="42" t="str">
        <f>協力難病指定医!N769</f>
        <v>訪問診療科</v>
      </c>
      <c r="I769" s="20">
        <f>協力難病指定医!O769</f>
        <v>46418</v>
      </c>
    </row>
    <row r="770" spans="1:9" ht="30" customHeight="1" x14ac:dyDescent="0.15">
      <c r="A770" s="3">
        <v>769</v>
      </c>
      <c r="B770" s="8" t="str">
        <f>協力難病指定医!C770</f>
        <v>多摩市</v>
      </c>
      <c r="C770" s="15" t="str">
        <f>協力難病指定医!J770</f>
        <v>社会医療法人河北医療財団　あいクリニック</v>
      </c>
      <c r="D770" s="9" t="str">
        <f>協力難病指定医!K770</f>
        <v>206-0012</v>
      </c>
      <c r="E770" s="9" t="str">
        <f>協力難病指定医!L770</f>
        <v>多摩市貝取１４３１－３</v>
      </c>
      <c r="F770" s="10" t="str">
        <f>協力難病指定医!M770</f>
        <v>042-375-9581</v>
      </c>
      <c r="G770" s="15" t="str">
        <f>協力難病指定医!I770</f>
        <v>小島　俊樹</v>
      </c>
      <c r="H770" s="42" t="str">
        <f>協力難病指定医!N770</f>
        <v>内科</v>
      </c>
      <c r="I770" s="20">
        <f>協力難病指定医!O770</f>
        <v>47968</v>
      </c>
    </row>
    <row r="771" spans="1:9" ht="30" customHeight="1" x14ac:dyDescent="0.15">
      <c r="A771" s="3">
        <v>770</v>
      </c>
      <c r="B771" s="8" t="str">
        <f>協力難病指定医!C771</f>
        <v>多摩市</v>
      </c>
      <c r="C771" s="15" t="str">
        <f>協力難病指定医!J771</f>
        <v>社会医療法人河北医療財団　あいクリニック</v>
      </c>
      <c r="D771" s="9" t="str">
        <f>協力難病指定医!K771</f>
        <v>206-0012</v>
      </c>
      <c r="E771" s="9" t="str">
        <f>協力難病指定医!L771</f>
        <v>多摩市貝取１４３１－３</v>
      </c>
      <c r="F771" s="10" t="str">
        <f>協力難病指定医!M771</f>
        <v>042-375-9581</v>
      </c>
      <c r="G771" s="15" t="str">
        <f>協力難病指定医!I771</f>
        <v>濱谷　弘康</v>
      </c>
      <c r="H771" s="42" t="str">
        <f>協力難病指定医!N771</f>
        <v>内科</v>
      </c>
      <c r="I771" s="20">
        <f>協力難病指定医!O771</f>
        <v>47573</v>
      </c>
    </row>
    <row r="772" spans="1:9" ht="30" customHeight="1" x14ac:dyDescent="0.15">
      <c r="A772" s="3">
        <v>771</v>
      </c>
      <c r="B772" s="8" t="str">
        <f>協力難病指定医!C772</f>
        <v>多摩市</v>
      </c>
      <c r="C772" s="15" t="str">
        <f>協力難病指定医!J772</f>
        <v>社会医療法人河北医療財団多摩事業部　あいクリニック</v>
      </c>
      <c r="D772" s="9" t="str">
        <f>協力難病指定医!K772</f>
        <v>206-0012</v>
      </c>
      <c r="E772" s="9" t="str">
        <f>協力難病指定医!L772</f>
        <v>多摩市貝取１４３１－３</v>
      </c>
      <c r="F772" s="10" t="str">
        <f>協力難病指定医!M772</f>
        <v>042-375-9581</v>
      </c>
      <c r="G772" s="15" t="str">
        <f>協力難病指定医!I772</f>
        <v>天本　宏</v>
      </c>
      <c r="H772" s="42" t="str">
        <f>協力難病指定医!N772</f>
        <v>高齢内科、精神科</v>
      </c>
      <c r="I772" s="20">
        <f>協力難病指定医!O772</f>
        <v>46234</v>
      </c>
    </row>
    <row r="773" spans="1:9" ht="30" customHeight="1" x14ac:dyDescent="0.15">
      <c r="A773" s="3">
        <v>772</v>
      </c>
      <c r="B773" s="8" t="str">
        <f>協力難病指定医!C773</f>
        <v>多摩市</v>
      </c>
      <c r="C773" s="15" t="str">
        <f>協力難病指定医!J773</f>
        <v>聖ヶ丘病院</v>
      </c>
      <c r="D773" s="9" t="str">
        <f>協力難病指定医!K773</f>
        <v>206-0021</v>
      </c>
      <c r="E773" s="9" t="str">
        <f>協力難病指定医!L773</f>
        <v>多摩市連光寺２－６９－６</v>
      </c>
      <c r="F773" s="10" t="str">
        <f>協力難病指定医!M773</f>
        <v>042-338-8111</v>
      </c>
      <c r="G773" s="15" t="str">
        <f>協力難病指定医!I773</f>
        <v>西連寺　隆之</v>
      </c>
      <c r="H773" s="42" t="str">
        <f>協力難病指定医!N773</f>
        <v>内科（総合診療）、緩和ケア</v>
      </c>
      <c r="I773" s="20">
        <f>協力難病指定医!O773</f>
        <v>45930</v>
      </c>
    </row>
    <row r="774" spans="1:9" ht="30" customHeight="1" x14ac:dyDescent="0.15">
      <c r="A774" s="3">
        <v>773</v>
      </c>
      <c r="B774" s="8" t="str">
        <f>協力難病指定医!C774</f>
        <v>稲城市</v>
      </c>
      <c r="C774" s="15" t="str">
        <f>協力難病指定医!J774</f>
        <v>医療法人社団慶成会　よみうりランド慶友病院</v>
      </c>
      <c r="D774" s="9" t="str">
        <f>協力難病指定医!K774</f>
        <v>206-0812</v>
      </c>
      <c r="E774" s="9" t="str">
        <f>協力難病指定医!L774</f>
        <v>稲城市矢野口３２９４</v>
      </c>
      <c r="F774" s="10" t="str">
        <f>協力難病指定医!M774</f>
        <v>044-969-3222</v>
      </c>
      <c r="G774" s="15" t="str">
        <f>協力難病指定医!I774</f>
        <v>星　洋助</v>
      </c>
      <c r="H774" s="42" t="str">
        <f>協力難病指定医!N774</f>
        <v>精神科</v>
      </c>
      <c r="I774" s="20">
        <f>協力難病指定医!O774</f>
        <v>45900</v>
      </c>
    </row>
    <row r="775" spans="1:9" ht="30" customHeight="1" x14ac:dyDescent="0.15">
      <c r="A775" s="3">
        <v>774</v>
      </c>
      <c r="B775" s="8" t="str">
        <f>協力難病指定医!C775</f>
        <v>稲城市</v>
      </c>
      <c r="C775" s="15" t="str">
        <f>協力難病指定医!J775</f>
        <v>医療法人社団慶成会　よみうりランド慶友病院</v>
      </c>
      <c r="D775" s="9" t="str">
        <f>協力難病指定医!K775</f>
        <v>206-0812</v>
      </c>
      <c r="E775" s="9" t="str">
        <f>協力難病指定医!L775</f>
        <v>稲城市矢野口３２９４</v>
      </c>
      <c r="F775" s="10" t="str">
        <f>協力難病指定医!M775</f>
        <v>044-969-3222</v>
      </c>
      <c r="G775" s="15" t="str">
        <f>協力難病指定医!I775</f>
        <v>中山　一郎</v>
      </c>
      <c r="H775" s="42" t="str">
        <f>協力難病指定医!N775</f>
        <v>内科</v>
      </c>
      <c r="I775" s="20">
        <f>協力難病指定医!O775</f>
        <v>45900</v>
      </c>
    </row>
    <row r="776" spans="1:9" ht="30" customHeight="1" x14ac:dyDescent="0.15">
      <c r="A776" s="3">
        <v>775</v>
      </c>
      <c r="B776" s="8" t="str">
        <f>協力難病指定医!C776</f>
        <v>稲城市</v>
      </c>
      <c r="C776" s="15" t="str">
        <f>協力難病指定医!J776</f>
        <v>医療法人俊榮会　稲城在宅療養クリニック</v>
      </c>
      <c r="D776" s="9" t="str">
        <f>協力難病指定医!K776</f>
        <v>206-0802</v>
      </c>
      <c r="E776" s="9" t="str">
        <f>協力難病指定医!L776</f>
        <v>稲城市東長沼３１０６－３　オークプラザ６Ｄ</v>
      </c>
      <c r="F776" s="10" t="str">
        <f>協力難病指定医!M776</f>
        <v>042-401-5770</v>
      </c>
      <c r="G776" s="15" t="str">
        <f>協力難病指定医!I776</f>
        <v>平田　沙和</v>
      </c>
      <c r="H776" s="42" t="str">
        <f>協力難病指定医!N776</f>
        <v>内科</v>
      </c>
      <c r="I776" s="20">
        <f>協力難病指定医!O776</f>
        <v>47269</v>
      </c>
    </row>
    <row r="777" spans="1:9" ht="30" customHeight="1" x14ac:dyDescent="0.15">
      <c r="A777" s="3">
        <v>776</v>
      </c>
      <c r="B777" s="8" t="str">
        <f>協力難病指定医!C777</f>
        <v>稲城市</v>
      </c>
      <c r="C777" s="15" t="str">
        <f>協力難病指定医!J777</f>
        <v>稲城長沼眼科</v>
      </c>
      <c r="D777" s="9" t="str">
        <f>協力難病指定医!K777</f>
        <v>206-0802</v>
      </c>
      <c r="E777" s="9" t="str">
        <f>協力難病指定医!L777</f>
        <v>稲城市東長沼４４９－７</v>
      </c>
      <c r="F777" s="10" t="str">
        <f>協力難病指定医!M777</f>
        <v>042-379-0135</v>
      </c>
      <c r="G777" s="15" t="str">
        <f>協力難病指定医!I777</f>
        <v>星野　美佐子</v>
      </c>
      <c r="H777" s="42" t="str">
        <f>協力難病指定医!N777</f>
        <v>眼科</v>
      </c>
      <c r="I777" s="20">
        <f>協力難病指定医!O777</f>
        <v>47726</v>
      </c>
    </row>
    <row r="778" spans="1:9" ht="30" customHeight="1" x14ac:dyDescent="0.15">
      <c r="A778" s="3">
        <v>777</v>
      </c>
      <c r="B778" s="8" t="str">
        <f>協力難病指定医!C778</f>
        <v>稲城市</v>
      </c>
      <c r="C778" s="15" t="str">
        <f>協力難病指定医!J778</f>
        <v>若葉台クリニック</v>
      </c>
      <c r="D778" s="9" t="str">
        <f>協力難病指定医!K778</f>
        <v>206-0824</v>
      </c>
      <c r="E778" s="9" t="str">
        <f>協力難病指定医!L778</f>
        <v>稲城市若葉台２－４－４－２Ｆ</v>
      </c>
      <c r="F778" s="10" t="str">
        <f>協力難病指定医!M778</f>
        <v>042-350-6075</v>
      </c>
      <c r="G778" s="15" t="str">
        <f>協力難病指定医!I778</f>
        <v>渡邉　純夫</v>
      </c>
      <c r="H778" s="42" t="str">
        <f>協力難病指定医!N778</f>
        <v>内科、消化器内科</v>
      </c>
      <c r="I778" s="20">
        <f>協力難病指定医!O778</f>
        <v>45961</v>
      </c>
    </row>
    <row r="779" spans="1:9" ht="30" customHeight="1" x14ac:dyDescent="0.15">
      <c r="A779" s="3">
        <v>778</v>
      </c>
      <c r="B779" s="8" t="str">
        <f>協力難病指定医!C779</f>
        <v>稲城市</v>
      </c>
      <c r="C779" s="15" t="str">
        <f>協力難病指定医!J779</f>
        <v>新百合ヶ丘あゆみクリニック</v>
      </c>
      <c r="D779" s="9" t="str">
        <f>協力難病指定医!K779</f>
        <v>206-0823</v>
      </c>
      <c r="E779" s="9" t="str">
        <f>協力難病指定医!L779</f>
        <v>稲城市平尾１－２４－７　プレミア凛樹Ｒ－３</v>
      </c>
      <c r="F779" s="10" t="str">
        <f>協力難病指定医!M779</f>
        <v>042-350-5575</v>
      </c>
      <c r="G779" s="15" t="str">
        <f>協力難病指定医!I779</f>
        <v>門松　拓哉</v>
      </c>
      <c r="H779" s="42" t="str">
        <f>協力難病指定医!N779</f>
        <v>内科</v>
      </c>
      <c r="I779" s="20">
        <f>協力難病指定医!O779</f>
        <v>47542</v>
      </c>
    </row>
    <row r="780" spans="1:9" ht="30" customHeight="1" x14ac:dyDescent="0.15">
      <c r="A780" s="3">
        <v>779</v>
      </c>
      <c r="B780" s="8" t="str">
        <f>協力難病指定医!C780</f>
        <v>稲城市</v>
      </c>
      <c r="C780" s="15" t="str">
        <f>協力難病指定医!J780</f>
        <v>谷平医院</v>
      </c>
      <c r="D780" s="9" t="str">
        <f>協力難病指定医!K780</f>
        <v>206-0812</v>
      </c>
      <c r="E780" s="9" t="str">
        <f>協力難病指定医!L780</f>
        <v>稲城市矢野口２７７－２</v>
      </c>
      <c r="F780" s="10" t="str">
        <f>協力難病指定医!M780</f>
        <v>042-377-6433</v>
      </c>
      <c r="G780" s="15" t="str">
        <f>協力難病指定医!I780</f>
        <v>谷平　茂</v>
      </c>
      <c r="H780" s="42" t="str">
        <f>協力難病指定医!N780</f>
        <v>整形外科、形成外科、内科、リハビリテーション科</v>
      </c>
      <c r="I780" s="20">
        <f>協力難病指定医!O780</f>
        <v>47514</v>
      </c>
    </row>
    <row r="781" spans="1:9" ht="30" customHeight="1" x14ac:dyDescent="0.15">
      <c r="A781" s="3">
        <v>780</v>
      </c>
      <c r="B781" s="8" t="str">
        <f>協力難病指定医!C781</f>
        <v>あきる野市</v>
      </c>
      <c r="C781" s="15" t="str">
        <f>協力難病指定医!J781</f>
        <v>しみず在宅クリニック</v>
      </c>
      <c r="D781" s="9" t="str">
        <f>協力難病指定医!K781</f>
        <v>197-0823</v>
      </c>
      <c r="E781" s="9" t="str">
        <f>協力難病指定医!L781</f>
        <v>あきる野市野辺１０２８－２</v>
      </c>
      <c r="F781" s="10" t="str">
        <f>協力難病指定医!M781</f>
        <v>042-532-5381</v>
      </c>
      <c r="G781" s="15" t="str">
        <f>協力難病指定医!I781</f>
        <v>清水　武志</v>
      </c>
      <c r="H781" s="42" t="str">
        <f>協力難病指定医!N781</f>
        <v>内科</v>
      </c>
      <c r="I781" s="20">
        <f>協力難病指定医!O781</f>
        <v>47483</v>
      </c>
    </row>
    <row r="782" spans="1:9" ht="30" customHeight="1" x14ac:dyDescent="0.15">
      <c r="A782" s="3">
        <v>781</v>
      </c>
      <c r="B782" s="8" t="str">
        <f>協力難病指定医!C782</f>
        <v>あきる野市</v>
      </c>
      <c r="C782" s="15" t="str">
        <f>協力難病指定医!J782</f>
        <v>医療法人財団暁　あきる台病院</v>
      </c>
      <c r="D782" s="9" t="str">
        <f>協力難病指定医!K782</f>
        <v>197-0804</v>
      </c>
      <c r="E782" s="9" t="str">
        <f>協力難病指定医!L782</f>
        <v>あきる野市秋川６－５－１</v>
      </c>
      <c r="F782" s="10" t="str">
        <f>協力難病指定医!M782</f>
        <v>042-559-5761</v>
      </c>
      <c r="G782" s="15" t="str">
        <f>協力難病指定医!I782</f>
        <v>伊藤　正秀</v>
      </c>
      <c r="H782" s="42" t="str">
        <f>協力難病指定医!N782</f>
        <v>内科（消化器内科）</v>
      </c>
      <c r="I782" s="20">
        <f>協力難病指定医!O782</f>
        <v>47483</v>
      </c>
    </row>
    <row r="783" spans="1:9" ht="30" customHeight="1" x14ac:dyDescent="0.15">
      <c r="A783" s="3">
        <v>782</v>
      </c>
      <c r="B783" s="8" t="str">
        <f>協力難病指定医!C783</f>
        <v>あきる野市</v>
      </c>
      <c r="C783" s="15" t="str">
        <f>協力難病指定医!J783</f>
        <v>医療法人財団暁　あきる台病院</v>
      </c>
      <c r="D783" s="9" t="str">
        <f>協力難病指定医!K783</f>
        <v>197-0804</v>
      </c>
      <c r="E783" s="9" t="str">
        <f>協力難病指定医!L783</f>
        <v>あきる野市秋川６－５－１</v>
      </c>
      <c r="F783" s="10" t="str">
        <f>協力難病指定医!M783</f>
        <v>042-559-5761</v>
      </c>
      <c r="G783" s="15" t="str">
        <f>協力難病指定医!I783</f>
        <v>中村　春奈</v>
      </c>
      <c r="H783" s="42" t="str">
        <f>協力難病指定医!N783</f>
        <v>内科</v>
      </c>
      <c r="I783" s="20">
        <f>協力難病指定医!O783</f>
        <v>47542</v>
      </c>
    </row>
    <row r="784" spans="1:9" ht="30" customHeight="1" x14ac:dyDescent="0.15">
      <c r="A784" s="3">
        <v>783</v>
      </c>
      <c r="B784" s="8" t="str">
        <f>協力難病指定医!C784</f>
        <v>あきる野市</v>
      </c>
      <c r="C784" s="15" t="str">
        <f>協力難病指定医!J784</f>
        <v>医療法人社団　鈴木内科</v>
      </c>
      <c r="D784" s="9" t="str">
        <f>協力難病指定医!K784</f>
        <v>190-0163</v>
      </c>
      <c r="E784" s="9" t="str">
        <f>協力難病指定医!L784</f>
        <v>あきる野市舘谷１５６－２</v>
      </c>
      <c r="F784" s="10" t="str">
        <f>協力難病指定医!M784</f>
        <v>042-596-2307</v>
      </c>
      <c r="G784" s="15" t="str">
        <f>協力難病指定医!I784</f>
        <v>鈴木　道彦</v>
      </c>
      <c r="H784" s="42" t="str">
        <f>協力難病指定医!N784</f>
        <v>内科</v>
      </c>
      <c r="I784" s="20">
        <f>協力難病指定医!O784</f>
        <v>46387</v>
      </c>
    </row>
    <row r="785" spans="1:9" ht="30" customHeight="1" x14ac:dyDescent="0.15">
      <c r="A785" s="3">
        <v>784</v>
      </c>
      <c r="B785" s="8" t="str">
        <f>協力難病指定医!C785</f>
        <v>あきる野市</v>
      </c>
      <c r="C785" s="15" t="str">
        <f>協力難病指定医!J785</f>
        <v>医療法人社団みやびの会　あきる野総合クリニック</v>
      </c>
      <c r="D785" s="9" t="str">
        <f>協力難病指定医!K785</f>
        <v>197-0802</v>
      </c>
      <c r="E785" s="9" t="str">
        <f>協力難病指定医!L785</f>
        <v>あきる野市草花１４３９－９</v>
      </c>
      <c r="F785" s="10" t="str">
        <f>協力難病指定医!M785</f>
        <v>042-518-2088</v>
      </c>
      <c r="G785" s="15" t="str">
        <f>協力難病指定医!I785</f>
        <v>小林　雅史</v>
      </c>
      <c r="H785" s="42" t="str">
        <f>協力難病指定医!N785</f>
        <v>内科</v>
      </c>
      <c r="I785" s="20">
        <f>協力難病指定医!O785</f>
        <v>47542</v>
      </c>
    </row>
    <row r="786" spans="1:9" ht="30" customHeight="1" x14ac:dyDescent="0.15">
      <c r="A786" s="3">
        <v>785</v>
      </c>
      <c r="B786" s="8" t="str">
        <f>協力難病指定医!C786</f>
        <v>あきる野市</v>
      </c>
      <c r="C786" s="15" t="str">
        <f>協力難病指定医!J786</f>
        <v>医療法人社団智慧会　森眼科</v>
      </c>
      <c r="D786" s="9" t="str">
        <f>協力難病指定医!K786</f>
        <v>197-0804</v>
      </c>
      <c r="E786" s="9" t="str">
        <f>協力難病指定医!L786</f>
        <v>あきる野市秋川３－５－５</v>
      </c>
      <c r="F786" s="10" t="str">
        <f>協力難病指定医!M786</f>
        <v>042-559-6001</v>
      </c>
      <c r="G786" s="15" t="str">
        <f>協力難病指定医!I786</f>
        <v>森　智之</v>
      </c>
      <c r="H786" s="42" t="str">
        <f>協力難病指定医!N786</f>
        <v>眼科</v>
      </c>
      <c r="I786" s="20">
        <f>協力難病指定医!O786</f>
        <v>47726</v>
      </c>
    </row>
    <row r="787" spans="1:9" ht="30" customHeight="1" x14ac:dyDescent="0.15">
      <c r="A787" s="3">
        <v>786</v>
      </c>
      <c r="B787" s="8" t="str">
        <f>協力難病指定医!C787</f>
        <v>西東京市</v>
      </c>
      <c r="C787" s="15" t="str">
        <f>協力難病指定医!J787</f>
        <v>こせき眼科</v>
      </c>
      <c r="D787" s="9" t="str">
        <f>協力難病指定医!K787</f>
        <v>202-0002</v>
      </c>
      <c r="E787" s="9" t="str">
        <f>協力難病指定医!L787</f>
        <v>西東京市ひばりが丘北４－３－２９　西村ビル３Ｆ</v>
      </c>
      <c r="F787" s="10" t="str">
        <f>協力難病指定医!M787</f>
        <v>042-425-8060</v>
      </c>
      <c r="G787" s="15" t="str">
        <f>協力難病指定医!I787</f>
        <v>小関　義之</v>
      </c>
      <c r="H787" s="42" t="str">
        <f>協力難病指定医!N787</f>
        <v>眼科</v>
      </c>
      <c r="I787" s="20">
        <f>協力難病指定医!O787</f>
        <v>47057</v>
      </c>
    </row>
    <row r="788" spans="1:9" ht="30" customHeight="1" x14ac:dyDescent="0.15">
      <c r="A788" s="3">
        <v>787</v>
      </c>
      <c r="B788" s="8" t="str">
        <f>協力難病指定医!C788</f>
        <v>西東京市</v>
      </c>
      <c r="C788" s="15" t="str">
        <f>協力難病指定医!J788</f>
        <v>医療法人社団花楓会　笠井医院</v>
      </c>
      <c r="D788" s="9" t="str">
        <f>協力難病指定医!K788</f>
        <v>188-0011</v>
      </c>
      <c r="E788" s="9" t="str">
        <f>協力難病指定医!L788</f>
        <v>西東京市田無町４－１１－７　カーサエストゥペンダ１０１</v>
      </c>
      <c r="F788" s="10" t="str">
        <f>協力難病指定医!M788</f>
        <v>042-452-5056</v>
      </c>
      <c r="G788" s="15" t="str">
        <f>協力難病指定医!I788</f>
        <v>笠井　博人</v>
      </c>
      <c r="H788" s="42" t="str">
        <f>協力難病指定医!N788</f>
        <v>内科、外科、緩和ケア科</v>
      </c>
      <c r="I788" s="20">
        <f>協力難病指定医!O788</f>
        <v>45961</v>
      </c>
    </row>
    <row r="789" spans="1:9" ht="30" customHeight="1" x14ac:dyDescent="0.15">
      <c r="A789" s="3">
        <v>788</v>
      </c>
      <c r="B789" s="8" t="str">
        <f>協力難病指定医!C789</f>
        <v>西東京市</v>
      </c>
      <c r="C789" s="15" t="str">
        <f>協力難病指定医!J789</f>
        <v>医療法人社団慶育会　グレースホームケアクリニック多摩</v>
      </c>
      <c r="D789" s="9" t="str">
        <f>協力難病指定医!K789</f>
        <v>188-0011</v>
      </c>
      <c r="E789" s="9" t="str">
        <f>協力難病指定医!L789</f>
        <v>西東京市田無町５－９－１－１Ｆ</v>
      </c>
      <c r="F789" s="10" t="str">
        <f>協力難病指定医!M789</f>
        <v>042-452-3526</v>
      </c>
      <c r="G789" s="15" t="str">
        <f>協力難病指定医!I789</f>
        <v>加藤　富嗣</v>
      </c>
      <c r="H789" s="42" t="str">
        <f>協力難病指定医!N789</f>
        <v>内科</v>
      </c>
      <c r="I789" s="20">
        <f>協力難病指定医!O789</f>
        <v>47603</v>
      </c>
    </row>
    <row r="790" spans="1:9" ht="30" customHeight="1" x14ac:dyDescent="0.15">
      <c r="A790" s="3">
        <v>789</v>
      </c>
      <c r="B790" s="8" t="str">
        <f>協力難病指定医!C790</f>
        <v>西東京市</v>
      </c>
      <c r="C790" s="15" t="str">
        <f>協力難病指定医!J790</f>
        <v>医療法人社団敬康会　やまぐち内科眼科クリニック</v>
      </c>
      <c r="D790" s="9" t="str">
        <f>協力難病指定医!K790</f>
        <v>188-0011</v>
      </c>
      <c r="E790" s="9" t="str">
        <f>協力難病指定医!L790</f>
        <v>西東京市田無町７－１６－３０－１Ｆ・Ｂ１Ｆ</v>
      </c>
      <c r="F790" s="10" t="str">
        <f>協力難病指定医!M790</f>
        <v>042-462-7578</v>
      </c>
      <c r="G790" s="15" t="str">
        <f>協力難病指定医!I790</f>
        <v>山口　靖子</v>
      </c>
      <c r="H790" s="42" t="str">
        <f>協力難病指定医!N790</f>
        <v>眼科</v>
      </c>
      <c r="I790" s="20">
        <f>協力難病指定医!O790</f>
        <v>45930</v>
      </c>
    </row>
    <row r="791" spans="1:9" ht="30" customHeight="1" x14ac:dyDescent="0.15">
      <c r="A791" s="3">
        <v>790</v>
      </c>
      <c r="B791" s="8" t="str">
        <f>協力難病指定医!C791</f>
        <v>西東京市</v>
      </c>
      <c r="C791" s="15" t="str">
        <f>協力難病指定医!J791</f>
        <v>医療法人社団黎明会　ひばりヶ丘南口クリニック</v>
      </c>
      <c r="D791" s="9" t="str">
        <f>協力難病指定医!K791</f>
        <v>202-0005</v>
      </c>
      <c r="E791" s="9" t="str">
        <f>協力難病指定医!L791</f>
        <v>西東京市住吉町３－１０－２５　ヒバリタワー１０３</v>
      </c>
      <c r="F791" s="10" t="str">
        <f>協力難病指定医!M791</f>
        <v>042-439-8363</v>
      </c>
      <c r="G791" s="15" t="str">
        <f>協力難病指定医!I791</f>
        <v>吾妻　司</v>
      </c>
      <c r="H791" s="42" t="str">
        <f>協力難病指定医!N791</f>
        <v>内科</v>
      </c>
      <c r="I791" s="20">
        <f>協力難病指定医!O791</f>
        <v>45930</v>
      </c>
    </row>
    <row r="792" spans="1:9" ht="30" customHeight="1" x14ac:dyDescent="0.15">
      <c r="A792" s="3">
        <v>791</v>
      </c>
      <c r="B792" s="8" t="str">
        <f>協力難病指定医!C792</f>
        <v>西東京市</v>
      </c>
      <c r="C792" s="15" t="str">
        <f>協力難病指定医!J792</f>
        <v>丸山眼科クリニック</v>
      </c>
      <c r="D792" s="9" t="str">
        <f>協力難病指定医!K792</f>
        <v>202-0023</v>
      </c>
      <c r="E792" s="9" t="str">
        <f>協力難病指定医!L792</f>
        <v>西東京市新町２－５－１５</v>
      </c>
      <c r="F792" s="10" t="str">
        <f>協力難病指定医!M792</f>
        <v>0422-55-5812</v>
      </c>
      <c r="G792" s="15" t="str">
        <f>協力難病指定医!I792</f>
        <v>丸山　正子</v>
      </c>
      <c r="H792" s="42" t="str">
        <f>協力難病指定医!N792</f>
        <v>眼科</v>
      </c>
      <c r="I792" s="20">
        <f>協力難病指定医!O792</f>
        <v>45930</v>
      </c>
    </row>
    <row r="793" spans="1:9" ht="30" customHeight="1" x14ac:dyDescent="0.15">
      <c r="A793" s="3">
        <v>792</v>
      </c>
      <c r="B793" s="8" t="str">
        <f>協力難病指定医!C793</f>
        <v>西東京市</v>
      </c>
      <c r="C793" s="15" t="str">
        <f>協力難病指定医!J793</f>
        <v>小野内科循環器科クリニック</v>
      </c>
      <c r="D793" s="9" t="str">
        <f>協力難病指定医!K793</f>
        <v>188-0004</v>
      </c>
      <c r="E793" s="9" t="str">
        <f>協力難病指定医!L793</f>
        <v>西東京市西原町５－１－８　西原クリニックビル２Ｆ</v>
      </c>
      <c r="F793" s="10" t="str">
        <f>協力難病指定医!M793</f>
        <v>042-450-5535</v>
      </c>
      <c r="G793" s="15" t="str">
        <f>協力難病指定医!I793</f>
        <v>小野　秀城</v>
      </c>
      <c r="H793" s="42" t="str">
        <f>協力難病指定医!N793</f>
        <v>内科、循環器内科</v>
      </c>
      <c r="I793" s="20">
        <f>協力難病指定医!O793</f>
        <v>45900</v>
      </c>
    </row>
    <row r="794" spans="1:9" ht="30" customHeight="1" x14ac:dyDescent="0.15">
      <c r="A794" s="3">
        <v>793</v>
      </c>
      <c r="B794" s="8" t="str">
        <f>協力難病指定医!C794</f>
        <v>西東京市</v>
      </c>
      <c r="C794" s="15" t="str">
        <f>協力難病指定医!J794</f>
        <v>西東京わたらせクリニック</v>
      </c>
      <c r="D794" s="9" t="str">
        <f>協力難病指定医!K794</f>
        <v>188-0012</v>
      </c>
      <c r="E794" s="9" t="str">
        <f>協力難病指定医!L794</f>
        <v>西東京市南町５－５－１３－２０１</v>
      </c>
      <c r="F794" s="10" t="str">
        <f>協力難病指定医!M794</f>
        <v>042-452-3249</v>
      </c>
      <c r="G794" s="15" t="str">
        <f>協力難病指定医!I794</f>
        <v>山根　秀章</v>
      </c>
      <c r="H794" s="42" t="str">
        <f>協力難病指定医!N794</f>
        <v>内科</v>
      </c>
      <c r="I794" s="20">
        <f>協力難病指定医!O794</f>
        <v>46112</v>
      </c>
    </row>
    <row r="795" spans="1:9" ht="30" customHeight="1" x14ac:dyDescent="0.15">
      <c r="A795" s="3">
        <v>794</v>
      </c>
      <c r="B795" s="8" t="str">
        <f>協力難病指定医!C795</f>
        <v>瑞穂町</v>
      </c>
      <c r="C795" s="15" t="str">
        <f>協力難病指定医!J795</f>
        <v>医療法人社団久遠会　みずほ病院</v>
      </c>
      <c r="D795" s="9" t="str">
        <f>協力難病指定医!K795</f>
        <v>190-1221</v>
      </c>
      <c r="E795" s="9" t="str">
        <f>協力難病指定医!L795</f>
        <v>瑞穂町箱根ヶ崎５３５－５</v>
      </c>
      <c r="F795" s="10" t="str">
        <f>協力難病指定医!M795</f>
        <v>042-556-2311</v>
      </c>
      <c r="G795" s="15" t="str">
        <f>協力難病指定医!I795</f>
        <v>竹内　明</v>
      </c>
      <c r="H795" s="42" t="str">
        <f>協力難病指定医!N795</f>
        <v>内科</v>
      </c>
      <c r="I795" s="20">
        <f>協力難病指定医!O795</f>
        <v>46843</v>
      </c>
    </row>
    <row r="796" spans="1:9" ht="30" customHeight="1" x14ac:dyDescent="0.15">
      <c r="A796" s="3">
        <v>795</v>
      </c>
      <c r="B796" s="8" t="str">
        <f>協力難病指定医!C796</f>
        <v>瑞穂町</v>
      </c>
      <c r="C796" s="15" t="str">
        <f>協力難病指定医!J796</f>
        <v>医療法人社団久遠会　高沢病院</v>
      </c>
      <c r="D796" s="9" t="str">
        <f>協力難病指定医!K796</f>
        <v>190-1201</v>
      </c>
      <c r="E796" s="9" t="str">
        <f>協力難病指定医!L796</f>
        <v>瑞穂町二本木７２２－１</v>
      </c>
      <c r="F796" s="10" t="str">
        <f>協力難病指定医!M796</f>
        <v>042-556-2311</v>
      </c>
      <c r="G796" s="15" t="str">
        <f>協力難病指定医!I796</f>
        <v>佐藤　弥都子</v>
      </c>
      <c r="H796" s="42" t="str">
        <f>協力難病指定医!N796</f>
        <v>内科</v>
      </c>
      <c r="I796" s="20">
        <f>協力難病指定医!O796</f>
        <v>46477</v>
      </c>
    </row>
    <row r="797" spans="1:9" ht="30" customHeight="1" x14ac:dyDescent="0.15">
      <c r="A797" s="3">
        <v>796</v>
      </c>
      <c r="B797" s="8" t="str">
        <f>協力難病指定医!C797</f>
        <v>瑞穂町</v>
      </c>
      <c r="C797" s="15" t="str">
        <f>協力難病指定医!J797</f>
        <v>医療法人社団久遠会　高沢病院</v>
      </c>
      <c r="D797" s="9" t="str">
        <f>協力難病指定医!K797</f>
        <v>190-1201</v>
      </c>
      <c r="E797" s="9" t="str">
        <f>協力難病指定医!L797</f>
        <v>瑞穂町二本木７２２－１</v>
      </c>
      <c r="F797" s="10" t="str">
        <f>協力難病指定医!M797</f>
        <v>042-556-2311</v>
      </c>
      <c r="G797" s="15" t="str">
        <f>協力難病指定医!I797</f>
        <v>松藤　民子</v>
      </c>
      <c r="H797" s="42" t="str">
        <f>協力難病指定医!N797</f>
        <v>内科</v>
      </c>
      <c r="I797" s="20">
        <f>協力難病指定医!O797</f>
        <v>46507</v>
      </c>
    </row>
    <row r="798" spans="1:9" ht="30" customHeight="1" x14ac:dyDescent="0.15">
      <c r="A798" s="3">
        <v>797</v>
      </c>
      <c r="B798" s="8" t="str">
        <f>協力難病指定医!C798</f>
        <v>瑞穂町</v>
      </c>
      <c r="C798" s="15" t="str">
        <f>協力難病指定医!J798</f>
        <v>医療法人社団久遠会　高沢病院</v>
      </c>
      <c r="D798" s="9" t="str">
        <f>協力難病指定医!K798</f>
        <v>190-1201</v>
      </c>
      <c r="E798" s="9" t="str">
        <f>協力難病指定医!L798</f>
        <v>瑞穂町二本木７２２－１</v>
      </c>
      <c r="F798" s="10" t="str">
        <f>協力難病指定医!M798</f>
        <v>042-556-2311</v>
      </c>
      <c r="G798" s="15" t="str">
        <f>協力難病指定医!I798</f>
        <v>川上　正人</v>
      </c>
      <c r="H798" s="42" t="str">
        <f>協力難病指定医!N798</f>
        <v>内科</v>
      </c>
      <c r="I798" s="20">
        <f>協力難病指定医!O798</f>
        <v>46203</v>
      </c>
    </row>
    <row r="799" spans="1:9" ht="30" customHeight="1" x14ac:dyDescent="0.15">
      <c r="A799" s="3">
        <v>798</v>
      </c>
      <c r="B799" s="8" t="str">
        <f>協力難病指定医!C799</f>
        <v>日の出町</v>
      </c>
      <c r="C799" s="15" t="str">
        <f>協力難病指定医!J799</f>
        <v>医療法人社団崎陽会　日の出々丘病院</v>
      </c>
      <c r="D799" s="9" t="str">
        <f>協力難病指定医!K799</f>
        <v>190-0181</v>
      </c>
      <c r="E799" s="9" t="str">
        <f>協力難病指定医!L799</f>
        <v>日の出町大久野３１０</v>
      </c>
      <c r="F799" s="10" t="str">
        <f>協力難病指定医!M799</f>
        <v>042-597-0811</v>
      </c>
      <c r="G799" s="15" t="str">
        <f>協力難病指定医!I799</f>
        <v>蓼沼　翼</v>
      </c>
      <c r="H799" s="42" t="str">
        <f>協力難病指定医!N799</f>
        <v>内科</v>
      </c>
      <c r="I799" s="20">
        <f>協力難病指定医!O799</f>
        <v>47452</v>
      </c>
    </row>
    <row r="800" spans="1:9" ht="30" customHeight="1" x14ac:dyDescent="0.15">
      <c r="A800" s="3">
        <v>799</v>
      </c>
      <c r="B800" s="8" t="str">
        <f>協力難病指定医!C800</f>
        <v>檜原村</v>
      </c>
      <c r="C800" s="15" t="str">
        <f>協力難病指定医!J800</f>
        <v>檜原村国民健康保険　檜原診療所</v>
      </c>
      <c r="D800" s="9" t="str">
        <f>協力難病指定医!K800</f>
        <v>190-0200</v>
      </c>
      <c r="E800" s="9" t="str">
        <f>協力難病指定医!L800</f>
        <v>檜原村三都郷２７１７</v>
      </c>
      <c r="F800" s="10" t="str">
        <f>協力難病指定医!M800</f>
        <v>042-598-0115</v>
      </c>
      <c r="G800" s="15" t="str">
        <f>協力難病指定医!I800</f>
        <v>宮澤　壮太</v>
      </c>
      <c r="H800" s="42" t="str">
        <f>協力難病指定医!N800</f>
        <v>内科</v>
      </c>
      <c r="I800" s="20">
        <f>協力難病指定医!O800</f>
        <v>47542</v>
      </c>
    </row>
    <row r="801" spans="1:9" ht="30" customHeight="1" x14ac:dyDescent="0.15">
      <c r="A801" s="3">
        <v>800</v>
      </c>
      <c r="B801" s="8" t="str">
        <f>協力難病指定医!C801</f>
        <v>檜原村</v>
      </c>
      <c r="C801" s="15" t="str">
        <f>協力難病指定医!J801</f>
        <v>檜原村国民健康保険檜原診療所</v>
      </c>
      <c r="D801" s="9" t="str">
        <f>協力難病指定医!K801</f>
        <v>190-0211</v>
      </c>
      <c r="E801" s="9" t="str">
        <f>協力難病指定医!L801</f>
        <v>檜原村２７１７</v>
      </c>
      <c r="F801" s="10" t="str">
        <f>協力難病指定医!M801</f>
        <v>042-598-0115</v>
      </c>
      <c r="G801" s="15" t="str">
        <f>協力難病指定医!I801</f>
        <v>田原　邦朗</v>
      </c>
      <c r="H801" s="42" t="str">
        <f>協力難病指定医!N801</f>
        <v>内科、外科、小児科</v>
      </c>
      <c r="I801" s="20">
        <f>協力難病指定医!O801</f>
        <v>47664</v>
      </c>
    </row>
    <row r="802" spans="1:9" ht="30" customHeight="1" x14ac:dyDescent="0.15">
      <c r="A802" s="3">
        <v>801</v>
      </c>
      <c r="B802" s="8" t="str">
        <f>協力難病指定医!C802</f>
        <v>奥多摩町</v>
      </c>
      <c r="C802" s="15" t="str">
        <f>協力難病指定医!J802</f>
        <v>奥多摩町国民健康保険　奥多摩病院</v>
      </c>
      <c r="D802" s="9" t="str">
        <f>協力難病指定医!K802</f>
        <v>198-0212</v>
      </c>
      <c r="E802" s="9" t="str">
        <f>協力難病指定医!L802</f>
        <v>奥多摩町氷川１１１１</v>
      </c>
      <c r="F802" s="10" t="str">
        <f>協力難病指定医!M802</f>
        <v>0428-83-2145</v>
      </c>
      <c r="G802" s="15" t="str">
        <f>協力難病指定医!I802</f>
        <v>井上　大輔</v>
      </c>
      <c r="H802" s="42" t="str">
        <f>協力難病指定医!N802</f>
        <v>内科</v>
      </c>
      <c r="I802" s="20">
        <f>協力難病指定医!O802</f>
        <v>46022</v>
      </c>
    </row>
    <row r="803" spans="1:9" ht="30" customHeight="1" x14ac:dyDescent="0.15">
      <c r="A803" s="3">
        <v>802</v>
      </c>
      <c r="B803" s="8" t="str">
        <f>協力難病指定医!C803</f>
        <v>奥多摩町</v>
      </c>
      <c r="C803" s="15" t="str">
        <f>協力難病指定医!J803</f>
        <v>社会福祉法人双葉会　双葉会診療所</v>
      </c>
      <c r="D803" s="9" t="str">
        <f>協力難病指定医!K803</f>
        <v>198-0213</v>
      </c>
      <c r="E803" s="9" t="str">
        <f>協力難病指定医!L803</f>
        <v>奥多摩町海澤５００</v>
      </c>
      <c r="F803" s="10" t="str">
        <f>協力難病指定医!M803</f>
        <v>0428-83-3454</v>
      </c>
      <c r="G803" s="15" t="str">
        <f>協力難病指定医!I803</f>
        <v>片倉　和彦</v>
      </c>
      <c r="H803" s="42" t="str">
        <f>協力難病指定医!N803</f>
        <v>内科、精神科</v>
      </c>
      <c r="I803" s="20">
        <f>協力難病指定医!O803</f>
        <v>47542</v>
      </c>
    </row>
    <row r="804" spans="1:9" ht="30" customHeight="1" x14ac:dyDescent="0.15">
      <c r="A804" s="3">
        <v>803</v>
      </c>
      <c r="B804" s="8" t="str">
        <f>協力難病指定医!C804</f>
        <v>大島町</v>
      </c>
      <c r="C804" s="15" t="str">
        <f>協力難病指定医!J804</f>
        <v>医療法人社団藤清会　大島医療センター</v>
      </c>
      <c r="D804" s="9" t="str">
        <f>協力難病指定医!K804</f>
        <v>100-0101</v>
      </c>
      <c r="E804" s="9" t="str">
        <f>協力難病指定医!L804</f>
        <v>大島町元町３－２－９</v>
      </c>
      <c r="F804" s="10" t="str">
        <f>協力難病指定医!M804</f>
        <v>04992-2-2345</v>
      </c>
      <c r="G804" s="15" t="str">
        <f>協力難病指定医!I804</f>
        <v>清水　忠典</v>
      </c>
      <c r="H804" s="42" t="str">
        <f>協力難病指定医!N804</f>
        <v>内科</v>
      </c>
      <c r="I804" s="20">
        <f>協力難病指定医!O804</f>
        <v>47603</v>
      </c>
    </row>
    <row r="805" spans="1:9" ht="30" customHeight="1" x14ac:dyDescent="0.15">
      <c r="A805" s="3">
        <v>804</v>
      </c>
      <c r="B805" s="8" t="str">
        <f>協力難病指定医!C805</f>
        <v>新島村</v>
      </c>
      <c r="C805" s="15" t="str">
        <f>協力難病指定医!J805</f>
        <v>新島村国民健康保険　式根島診療所</v>
      </c>
      <c r="D805" s="9" t="str">
        <f>協力難病指定医!K805</f>
        <v>100-0511</v>
      </c>
      <c r="E805" s="9" t="str">
        <f>協力難病指定医!L805</f>
        <v>新島村式根島３１１－１</v>
      </c>
      <c r="F805" s="10" t="str">
        <f>協力難病指定医!M805</f>
        <v>04992-7-0019</v>
      </c>
      <c r="G805" s="15" t="str">
        <f>協力難病指定医!I805</f>
        <v>鈴木　夏実</v>
      </c>
      <c r="H805" s="42" t="str">
        <f>協力難病指定医!N805</f>
        <v>内科</v>
      </c>
      <c r="I805" s="20">
        <f>協力難病指定医!O805</f>
        <v>45991</v>
      </c>
    </row>
    <row r="806" spans="1:9" ht="30" customHeight="1" x14ac:dyDescent="0.15">
      <c r="A806" s="3">
        <v>805</v>
      </c>
      <c r="B806" s="8" t="str">
        <f>協力難病指定医!C806</f>
        <v>三宅村</v>
      </c>
      <c r="C806" s="15" t="str">
        <f>協力難病指定医!J806</f>
        <v>三宅村国民健康保険直営中央診療所</v>
      </c>
      <c r="D806" s="9" t="str">
        <f>協力難病指定医!K806</f>
        <v>100-1101</v>
      </c>
      <c r="E806" s="9" t="str">
        <f>協力難病指定医!L806</f>
        <v>三宅村神着９３７</v>
      </c>
      <c r="F806" s="10" t="str">
        <f>協力難病指定医!M806</f>
        <v>04994-2-0016</v>
      </c>
      <c r="G806" s="15" t="str">
        <f>協力難病指定医!I806</f>
        <v>小川　誠</v>
      </c>
      <c r="H806" s="42" t="str">
        <f>協力難病指定医!N806</f>
        <v>総合科</v>
      </c>
      <c r="I806" s="20">
        <f>協力難病指定医!O806</f>
        <v>47634</v>
      </c>
    </row>
    <row r="807" spans="1:9" ht="30" customHeight="1" x14ac:dyDescent="0.15">
      <c r="A807" s="3">
        <v>806</v>
      </c>
      <c r="B807" s="8" t="str">
        <f>協力難病指定医!C807</f>
        <v>青ヶ島村</v>
      </c>
      <c r="C807" s="15" t="str">
        <f>協力難病指定医!J807</f>
        <v>青ヶ島村国民健康保険青ヶ島診療所</v>
      </c>
      <c r="D807" s="9" t="str">
        <f>協力難病指定医!K807</f>
        <v>100-1701</v>
      </c>
      <c r="E807" s="9" t="str">
        <f>協力難病指定医!L807</f>
        <v>青ヶ島村無番地</v>
      </c>
      <c r="F807" s="10" t="str">
        <f>協力難病指定医!M807</f>
        <v>04996-9-0123</v>
      </c>
      <c r="G807" s="15" t="str">
        <f>協力難病指定医!I807</f>
        <v>猪野　裕之</v>
      </c>
      <c r="H807" s="42" t="str">
        <f>協力難病指定医!N807</f>
        <v>総合診療科</v>
      </c>
      <c r="I807" s="20">
        <f>協力難病指定医!O807</f>
        <v>46142</v>
      </c>
    </row>
    <row r="808" spans="1:9" ht="30" customHeight="1" x14ac:dyDescent="0.15">
      <c r="A808" s="3">
        <v>807</v>
      </c>
      <c r="B808" s="8" t="str">
        <f>協力難病指定医!C808</f>
        <v>小笠原村</v>
      </c>
      <c r="C808" s="15" t="str">
        <f>協力難病指定医!J808</f>
        <v>小笠原村母島診療所</v>
      </c>
      <c r="D808" s="9" t="str">
        <f>協力難病指定医!K808</f>
        <v>100-2211</v>
      </c>
      <c r="E808" s="9" t="str">
        <f>協力難病指定医!L808</f>
        <v>小笠原村母島字元地</v>
      </c>
      <c r="F808" s="10" t="str">
        <f>協力難病指定医!M808</f>
        <v>04998-3-2115</v>
      </c>
      <c r="G808" s="15" t="str">
        <f>協力難病指定医!I808</f>
        <v>政谷　薫</v>
      </c>
      <c r="H808" s="42" t="str">
        <f>協力難病指定医!N808</f>
        <v>総合内科</v>
      </c>
      <c r="I808" s="20">
        <f>協力難病指定医!O808</f>
        <v>47118</v>
      </c>
    </row>
    <row r="809" spans="1:9" ht="30" customHeight="1" x14ac:dyDescent="0.15">
      <c r="A809" s="22"/>
      <c r="B809" s="31"/>
      <c r="C809" s="32"/>
      <c r="E809" s="19"/>
      <c r="F809" s="33"/>
      <c r="G809" s="32"/>
      <c r="H809" s="43"/>
    </row>
    <row r="810" spans="1:9" ht="30" customHeight="1" x14ac:dyDescent="0.15">
      <c r="A810" s="22"/>
      <c r="B810" s="31"/>
      <c r="C810" s="32"/>
      <c r="E810" s="19"/>
      <c r="F810" s="33"/>
      <c r="G810" s="32"/>
      <c r="H810" s="43"/>
    </row>
    <row r="811" spans="1:9" ht="30" customHeight="1" x14ac:dyDescent="0.15">
      <c r="A811" s="22"/>
      <c r="B811" s="31"/>
      <c r="C811" s="32"/>
      <c r="E811" s="19"/>
      <c r="F811" s="33"/>
      <c r="G811" s="32"/>
      <c r="H811" s="43"/>
    </row>
    <row r="812" spans="1:9" ht="30" customHeight="1" x14ac:dyDescent="0.15">
      <c r="A812" s="22"/>
      <c r="B812" s="31"/>
      <c r="C812" s="32"/>
      <c r="E812" s="19"/>
      <c r="F812" s="33"/>
      <c r="G812" s="32"/>
      <c r="H812" s="43"/>
    </row>
    <row r="813" spans="1:9" ht="30" customHeight="1" x14ac:dyDescent="0.15">
      <c r="A813" s="22"/>
      <c r="B813" s="31"/>
      <c r="C813" s="32"/>
      <c r="E813" s="19"/>
      <c r="F813" s="33"/>
      <c r="G813" s="32"/>
      <c r="H813" s="43"/>
    </row>
    <row r="814" spans="1:9" ht="30" customHeight="1" x14ac:dyDescent="0.15">
      <c r="A814" s="22"/>
      <c r="B814" s="31"/>
      <c r="C814" s="32"/>
      <c r="E814" s="19"/>
      <c r="F814" s="33"/>
      <c r="G814" s="32"/>
      <c r="H814" s="43"/>
    </row>
    <row r="815" spans="1:9" ht="30" customHeight="1" x14ac:dyDescent="0.15">
      <c r="A815" s="22"/>
      <c r="B815" s="31"/>
      <c r="C815" s="32"/>
      <c r="E815" s="19"/>
      <c r="F815" s="33"/>
      <c r="G815" s="32"/>
      <c r="H815" s="43"/>
    </row>
  </sheetData>
  <protectedRanges>
    <protectedRange password="C562" sqref="H1" name="範囲1" securityDescriptor=""/>
    <protectedRange password="C562" sqref="H2:H815" name="範囲1_1" securityDescriptor=""/>
  </protectedRanges>
  <autoFilter ref="A1:I808" xr:uid="{00000000-0009-0000-0000-000002000000}"/>
  <sortState xmlns:xlrd2="http://schemas.microsoft.com/office/spreadsheetml/2017/richdata2" ref="A2:J808">
    <sortCondition ref="C2:C808"/>
  </sortState>
  <phoneticPr fontId="2"/>
  <dataValidations count="1">
    <dataValidation allowBlank="1" showInputMessage="1" showErrorMessage="1" sqref="E1 C1" xr:uid="{00000000-0002-0000-02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7" fitToHeight="0" orientation="portrait" r:id="rId1"/>
  <headerFooter>
    <oddHeader>&amp;C協力難病指定医（区市町村部）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区市町村番号</vt:lpstr>
      <vt:lpstr>協力難病指定医</vt:lpstr>
      <vt:lpstr>自動抽出</vt:lpstr>
      <vt:lpstr>自動抽出!Print_Area</vt:lpstr>
      <vt:lpstr>協力難病指定医!Print_Titles</vt:lpstr>
      <vt:lpstr>自動抽出!Print_Titles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2025-06-30T06:03:15Z</dcterms:modified>
</cp:coreProperties>
</file>