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showInkAnnotation="0" codeName="ThisWorkbook" defaultThemeVersion="124226"/>
  <mc:AlternateContent xmlns:mc="http://schemas.openxmlformats.org/markup-compatibility/2006">
    <mc:Choice Requires="x15">
      <x15ac:absPath xmlns:x15ac="http://schemas.microsoft.com/office/spreadsheetml/2010/11/ac" url="\\10.226.128.2\感染症対策部\部共有\05　結核係\○39_結核予防費補助金（私立学校等）\R6\15_様式フォルダ（実績、変更）\"/>
    </mc:Choice>
  </mc:AlternateContent>
  <xr:revisionPtr revIDLastSave="0" documentId="13_ncr:1_{A05D0E43-557B-4C49-B2D9-D32CCFAAEE5D}" xr6:coauthVersionLast="47" xr6:coauthVersionMax="47" xr10:uidLastSave="{00000000-0000-0000-0000-000000000000}"/>
  <workbookProtection workbookAlgorithmName="SHA-512" workbookHashValue="NtDz6i1jt4OZB7pKWWywiulNCjUkZXDr8qlk6CTm2EopGJkqMnoc5Ki/Y4rGn0QqvCSmirGpozp6o7dKyOlSLA==" workbookSaltValue="xu1npfnrWWSi5CUPml4nrw==" workbookSpinCount="100000" lockStructure="1"/>
  <bookViews>
    <workbookView xWindow="-108" yWindow="-108" windowWidth="23256" windowHeight="12456" tabRatio="843" xr2:uid="{00000000-000D-0000-FFFF-FFFF00000000}"/>
  </bookViews>
  <sheets>
    <sheet name="基本情報入力シート" sheetId="33" r:id="rId1"/>
    <sheet name="変更交付（第７号）" sheetId="27" r:id="rId2"/>
    <sheet name="事業計画書（第2号）" sheetId="24" r:id="rId3"/>
    <sheet name="支出予定額調書（第3・4号）" sheetId="18" r:id="rId4"/>
    <sheet name="予算書抄本（第5号）" sheetId="26" r:id="rId5"/>
    <sheet name="チェックリスト（第6号）" sheetId="34" r:id="rId6"/>
    <sheet name="集計シート" sheetId="35" state="hidden" r:id="rId7"/>
    <sheet name="リスト" sheetId="25" state="hidden" r:id="rId8"/>
  </sheets>
  <definedNames>
    <definedName name="_xlnm.Print_Area" localSheetId="5">'チェックリスト（第6号）'!$A$2:$AB$26</definedName>
    <definedName name="_xlnm.Print_Area" localSheetId="0">基本情報入力シート!$A$3:$G$20</definedName>
    <definedName name="_xlnm.Print_Area" localSheetId="3">'支出予定額調書（第3・4号）'!$A$2:$S$34</definedName>
    <definedName name="_xlnm.Print_Area" localSheetId="2">'事業計画書（第2号）'!$A$3:$M$33</definedName>
    <definedName name="_xlnm.Print_Area" localSheetId="1">'変更交付（第７号）'!$A$2:$X$46</definedName>
    <definedName name="_xlnm.Print_Area" localSheetId="4">'予算書抄本（第5号）'!$A$3:$H$32</definedName>
    <definedName name="学校_区分">リスト!$C$3:$C$8</definedName>
    <definedName name="総事業費">'支出予定額調書（第3・4号）'!$C$9</definedName>
    <definedName name="対象経費">'支出予定額調書（第3・4号）'!$H$9</definedName>
    <definedName name="代表者職">基本情報入力シート!$B$11</definedName>
    <definedName name="代表者名">基本情報入力シート!$D$11</definedName>
    <definedName name="都道府県">リスト!$D$3:$D$50</definedName>
    <definedName name="都補助所要額">'支出予定額調書（第3・4号）'!$P$9</definedName>
    <definedName name="日付">'変更交付（第７号）'!$W$4</definedName>
    <definedName name="補助金">基本情報入力シート!$B$7</definedName>
    <definedName name="補助金番号">基本情報入力シート!$B$7</definedName>
    <definedName name="法人所在地">基本情報入力シート!$C$10</definedName>
    <definedName name="法人番号">基本情報入力シート!$B$8</definedName>
    <definedName name="法人名">基本情報入力シート!$B$9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3" i="27" l="1"/>
  <c r="M13" i="27"/>
  <c r="B26" i="26"/>
  <c r="F16" i="24"/>
  <c r="H41" i="27"/>
  <c r="Q15" i="24" l="1"/>
  <c r="Q13" i="24"/>
  <c r="Q11" i="24"/>
  <c r="Q10" i="24"/>
  <c r="Q9" i="24"/>
  <c r="N9" i="24"/>
  <c r="J46" i="27"/>
  <c r="H45" i="27"/>
  <c r="I18" i="33"/>
  <c r="J44" i="27" s="1"/>
  <c r="H43" i="27"/>
  <c r="H42" i="27"/>
  <c r="R41" i="27"/>
  <c r="H40" i="27"/>
  <c r="U5" i="35" l="1"/>
  <c r="U4" i="35"/>
  <c r="Q14" i="24"/>
  <c r="Q12" i="24"/>
  <c r="Q16" i="24" l="1"/>
  <c r="T4" i="35" s="1"/>
  <c r="V2" i="34"/>
  <c r="H3" i="26"/>
  <c r="M4" i="24"/>
  <c r="Q2" i="18"/>
  <c r="F24" i="24" l="1"/>
  <c r="F25" i="24" s="1"/>
  <c r="P9" i="24"/>
  <c r="O9" i="24"/>
  <c r="K4" i="35" l="1"/>
  <c r="L4" i="35"/>
  <c r="N4" i="35"/>
  <c r="M4" i="35"/>
  <c r="J4" i="35"/>
  <c r="I4" i="35"/>
  <c r="H4" i="35"/>
  <c r="G4" i="35"/>
  <c r="S4" i="35" l="1"/>
  <c r="R4" i="35"/>
  <c r="Q4" i="35"/>
  <c r="F4" i="35" l="1"/>
  <c r="E4" i="35"/>
  <c r="C28" i="26"/>
  <c r="X4" i="35" l="1"/>
  <c r="W4" i="35"/>
  <c r="V4" i="35"/>
  <c r="O4" i="35"/>
  <c r="D4" i="35"/>
  <c r="C4" i="35"/>
  <c r="B4" i="35" l="1"/>
  <c r="A4" i="35"/>
  <c r="M7" i="27" l="1"/>
  <c r="V3" i="34"/>
  <c r="H12" i="33"/>
  <c r="G12" i="33" s="1"/>
  <c r="H5" i="33"/>
  <c r="G5" i="33" s="1"/>
  <c r="G23" i="26" l="1"/>
  <c r="E23" i="26"/>
  <c r="D28" i="26" l="1"/>
  <c r="G21" i="26" l="1"/>
  <c r="C21" i="26"/>
  <c r="AC4" i="35" s="1"/>
  <c r="L22" i="18"/>
  <c r="L32" i="18" s="1"/>
  <c r="AD4" i="35" l="1"/>
  <c r="G22" i="26"/>
  <c r="P4" i="35"/>
  <c r="P21" i="26"/>
  <c r="G9" i="26"/>
  <c r="D31" i="26" l="1"/>
  <c r="P7" i="27"/>
  <c r="M10" i="27" l="1"/>
  <c r="C30" i="26"/>
  <c r="C31" i="26"/>
  <c r="Q3" i="18"/>
  <c r="M5" i="24"/>
  <c r="B10" i="26" l="1"/>
  <c r="C22" i="26" s="1"/>
  <c r="J22" i="18" l="1"/>
  <c r="C23" i="26" l="1"/>
  <c r="J32" i="18" l="1"/>
  <c r="H22" i="18"/>
  <c r="H32" i="18" s="1"/>
  <c r="F22" i="18"/>
  <c r="F32" i="18" s="1"/>
  <c r="D22" i="18"/>
  <c r="D32" i="18" s="1"/>
  <c r="F9" i="18"/>
  <c r="N32" i="18" l="1"/>
  <c r="AA4" i="35" s="1"/>
  <c r="J9" i="18" l="1"/>
  <c r="L9" i="18" s="1"/>
  <c r="P9" i="18" l="1"/>
  <c r="Z4" i="35" s="1"/>
  <c r="Y4" i="35"/>
  <c r="N21" i="27" l="1"/>
  <c r="N23" i="27" s="1"/>
  <c r="G11" i="26"/>
  <c r="G12" i="26" s="1"/>
  <c r="AB4" i="35" s="1"/>
  <c r="B12" i="33"/>
  <c r="G13" i="2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W4" authorId="0" shapeId="0" xr:uid="{00000000-0006-0000-0100-000001000000}">
      <text>
        <r>
          <rPr>
            <sz val="10"/>
            <color indexed="81"/>
            <rFont val="游ゴシック"/>
            <family val="3"/>
            <charset val="128"/>
          </rPr>
          <t>変更交付申請締切前の入力日(和暦）をご記入下さい
例）12/15と入力すると　
→自動で令和6年12月15日となります
　次年1月以降は、2025年よりご入力お願いします</t>
        </r>
        <r>
          <rPr>
            <sz val="9"/>
            <color indexed="81"/>
            <rFont val="MS P ゴシック"/>
            <family val="3"/>
            <charset val="128"/>
          </rPr>
          <t xml:space="preserve">
</t>
        </r>
      </text>
    </comment>
    <comment ref="X13" authorId="0" shapeId="0" xr:uid="{00000000-0006-0000-0100-000002000000}">
      <text>
        <r>
          <rPr>
            <b/>
            <sz val="12"/>
            <color indexed="10"/>
            <rFont val="游ゴシック"/>
            <family val="3"/>
            <charset val="128"/>
          </rPr>
          <t xml:space="preserve">                               ~　注意事項　~
</t>
        </r>
        <r>
          <rPr>
            <b/>
            <sz val="10"/>
            <color indexed="81"/>
            <rFont val="游ゴシック"/>
            <family val="3"/>
            <charset val="128"/>
          </rPr>
          <t xml:space="preserve">
</t>
        </r>
        <r>
          <rPr>
            <sz val="10"/>
            <color indexed="81"/>
            <rFont val="游ゴシック"/>
            <family val="3"/>
            <charset val="128"/>
          </rPr>
          <t>※印鑑登録証明書と必ず情報を一致させてください
・代表者印　・法人名　・代表者職・氏名
万が一文字が枠に納まらない場合は、</t>
        </r>
        <r>
          <rPr>
            <b/>
            <sz val="10"/>
            <color indexed="81"/>
            <rFont val="游ゴシック"/>
            <family val="3"/>
            <charset val="128"/>
          </rPr>
          <t>提出前に必ず結核担当にご連絡</t>
        </r>
        <r>
          <rPr>
            <sz val="10"/>
            <color indexed="81"/>
            <rFont val="游ゴシック"/>
            <family val="3"/>
            <charset val="128"/>
          </rPr>
          <t>をお願いいたします。
※デジタル申請（J-GRANTS）の方は押印不要です。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A3" authorId="0" shapeId="0" xr:uid="{00000000-0006-0000-0200-000001000000}">
      <text>
        <r>
          <rPr>
            <b/>
            <sz val="9"/>
            <color indexed="81"/>
            <rFont val="メイリオ"/>
            <family val="3"/>
            <charset val="128"/>
          </rPr>
          <t>◎留意点（各施設ごとに申請が必要となります）</t>
        </r>
        <r>
          <rPr>
            <sz val="9"/>
            <color indexed="81"/>
            <rFont val="メイリオ"/>
            <family val="3"/>
            <charset val="128"/>
          </rPr>
          <t>　　　　　　　　　　　　　　　　　　　　　　　　　　　　　　　　　　　　　　　　　　　　　　　１．２校（施設）迄は、【複数対応様式】は使用しないで当様式にて申請お願いします
２．３校（施設）以上は、【複数対応様式】にて必ずご申請ください</t>
        </r>
      </text>
    </comment>
    <comment ref="G9" authorId="0" shapeId="0" xr:uid="{00000000-0006-0000-0200-000002000000}">
      <text>
        <r>
          <rPr>
            <b/>
            <sz val="11"/>
            <color indexed="81"/>
            <rFont val="MS P ゴシック"/>
            <family val="3"/>
            <charset val="128"/>
          </rPr>
          <t xml:space="preserve">　　　　　対象者の番号を入力ください
</t>
        </r>
        <r>
          <rPr>
            <b/>
            <sz val="11"/>
            <color indexed="81"/>
            <rFont val="游ゴシック"/>
            <family val="3"/>
            <charset val="128"/>
          </rPr>
          <t xml:space="preserve">　　　　　　　　
</t>
        </r>
        <r>
          <rPr>
            <sz val="11"/>
            <color indexed="81"/>
            <rFont val="游ゴシック"/>
            <family val="3"/>
            <charset val="128"/>
          </rPr>
          <t>D列に記載の対象者の番号をご入力ください</t>
        </r>
        <r>
          <rPr>
            <b/>
            <sz val="11"/>
            <color indexed="81"/>
            <rFont val="游ゴシック"/>
            <family val="3"/>
            <charset val="128"/>
          </rPr>
          <t xml:space="preserve">
</t>
        </r>
        <r>
          <rPr>
            <sz val="11"/>
            <color indexed="81"/>
            <rFont val="游ゴシック"/>
            <family val="3"/>
            <charset val="128"/>
          </rPr>
          <t>例）➀⇒1年生　➁⇒編入生etc
日付は同日の場合でも、終期をご記入ください
日付の下は備考欄となります</t>
        </r>
      </text>
    </comment>
    <comment ref="K9" authorId="0" shapeId="0" xr:uid="{00000000-0006-0000-0200-000003000000}">
      <text>
        <r>
          <rPr>
            <b/>
            <sz val="11"/>
            <color indexed="81"/>
            <rFont val="游ゴシック"/>
            <family val="3"/>
            <charset val="128"/>
          </rPr>
          <t>学校（施設）所在地</t>
        </r>
        <r>
          <rPr>
            <sz val="11"/>
            <color indexed="81"/>
            <rFont val="游ゴシック"/>
            <family val="3"/>
            <charset val="128"/>
          </rPr>
          <t xml:space="preserve">
必ず所在地の入力をお願いいたします
例）〇〇区〇〇1-2-3（半角数字にて入力）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C9" authorId="0" shapeId="0" xr:uid="{00000000-0006-0000-0300-000001000000}">
      <text>
        <r>
          <rPr>
            <b/>
            <sz val="10"/>
            <color indexed="81"/>
            <rFont val="游ゴシック"/>
            <family val="3"/>
            <charset val="128"/>
          </rPr>
          <t>『総事業費』　</t>
        </r>
        <r>
          <rPr>
            <sz val="10"/>
            <color indexed="81"/>
            <rFont val="游ゴシック"/>
            <family val="3"/>
            <charset val="128"/>
          </rPr>
          <t>　　　　　　　第5様式の（A)と同額です。</t>
        </r>
        <r>
          <rPr>
            <sz val="9"/>
            <color indexed="81"/>
            <rFont val="MS P ゴシック"/>
            <family val="3"/>
            <charset val="128"/>
          </rPr>
          <t xml:space="preserve">
</t>
        </r>
      </text>
    </comment>
    <comment ref="D9" authorId="0" shapeId="0" xr:uid="{00000000-0006-0000-0300-000002000000}">
      <text>
        <r>
          <rPr>
            <b/>
            <sz val="9"/>
            <color indexed="81"/>
            <rFont val="游ゴシック"/>
            <family val="3"/>
            <charset val="128"/>
          </rPr>
          <t>【寄附金その他の収入額</t>
        </r>
        <r>
          <rPr>
            <sz val="9"/>
            <color indexed="81"/>
            <rFont val="游ゴシック"/>
            <family val="3"/>
            <charset val="128"/>
          </rPr>
          <t>】
寄附金はその他の収入額がある場合のみ、その金額をご入力ください</t>
        </r>
      </text>
    </comment>
    <comment ref="H9" authorId="0" shapeId="0" xr:uid="{00000000-0006-0000-0300-000003000000}">
      <text>
        <r>
          <rPr>
            <b/>
            <sz val="10"/>
            <color indexed="81"/>
            <rFont val="游ゴシック"/>
            <family val="3"/>
            <charset val="128"/>
          </rPr>
          <t>『対象経費の支出予定額』</t>
        </r>
        <r>
          <rPr>
            <sz val="10"/>
            <color indexed="81"/>
            <rFont val="游ゴシック"/>
            <family val="3"/>
            <charset val="128"/>
          </rPr>
          <t xml:space="preserve">
第5様式の（対象経費の計）と同額です。</t>
        </r>
        <r>
          <rPr>
            <sz val="9"/>
            <color indexed="81"/>
            <rFont val="MS P ゴシック"/>
            <family val="3"/>
            <charset val="128"/>
          </rPr>
          <t xml:space="preserve">
</t>
        </r>
      </text>
    </comment>
    <comment ref="C23" authorId="0" shapeId="0" xr:uid="{00000000-0006-0000-0300-000004000000}">
      <text>
        <r>
          <rPr>
            <b/>
            <sz val="9"/>
            <color indexed="81"/>
            <rFont val="游ゴシック"/>
            <family val="3"/>
            <charset val="128"/>
          </rPr>
          <t>　　　　【内訳】
対象の施設名実施時期をご入力お願いします</t>
        </r>
        <r>
          <rPr>
            <sz val="9"/>
            <color indexed="81"/>
            <rFont val="游ゴシック"/>
            <family val="3"/>
            <charset val="128"/>
          </rPr>
          <t xml:space="preserve">
</t>
        </r>
      </text>
    </comment>
    <comment ref="N32" authorId="0" shapeId="0" xr:uid="{00000000-0006-0000-0300-000005000000}">
      <text>
        <r>
          <rPr>
            <b/>
            <sz val="11"/>
            <color indexed="81"/>
            <rFont val="游ゴシック"/>
            <family val="3"/>
            <charset val="128"/>
          </rPr>
          <t>『基準算定額』</t>
        </r>
        <r>
          <rPr>
            <sz val="11"/>
            <color indexed="81"/>
            <rFont val="游ゴシック"/>
            <family val="3"/>
            <charset val="128"/>
          </rPr>
          <t xml:space="preserve">
第3号様式の（E)と同額となります</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C21" authorId="0" shapeId="0" xr:uid="{00000000-0006-0000-0400-000001000000}">
      <text>
        <r>
          <rPr>
            <b/>
            <sz val="11"/>
            <color indexed="81"/>
            <rFont val="游ゴシック"/>
            <family val="3"/>
            <charset val="128"/>
          </rPr>
          <t>『総事業予定経費』の計(I)　</t>
        </r>
        <r>
          <rPr>
            <sz val="11"/>
            <color indexed="81"/>
            <rFont val="游ゴシック"/>
            <family val="3"/>
            <charset val="128"/>
          </rPr>
          <t>　　　　　　　　第3号様式の（A）と同額となります</t>
        </r>
        <r>
          <rPr>
            <sz val="9"/>
            <color indexed="81"/>
            <rFont val="游ゴシック"/>
            <family val="3"/>
            <charset val="128"/>
          </rPr>
          <t xml:space="preserve">
</t>
        </r>
      </text>
    </comment>
    <comment ref="G21" authorId="0" shapeId="0" xr:uid="{00000000-0006-0000-0400-000002000000}">
      <text>
        <r>
          <rPr>
            <b/>
            <sz val="11"/>
            <color indexed="81"/>
            <rFont val="游ゴシック"/>
            <family val="3"/>
            <charset val="128"/>
          </rPr>
          <t>『対象経費』の計(J)　</t>
        </r>
        <r>
          <rPr>
            <sz val="11"/>
            <color indexed="81"/>
            <rFont val="游ゴシック"/>
            <family val="3"/>
            <charset val="128"/>
          </rPr>
          <t>　　　　　　　　　　　　　　　　第3号様式の（D)と同額となります</t>
        </r>
        <r>
          <rPr>
            <sz val="9"/>
            <color indexed="81"/>
            <rFont val="MS P ゴシック"/>
            <family val="3"/>
            <charset val="128"/>
          </rPr>
          <t xml:space="preserve">
</t>
        </r>
      </text>
    </comment>
    <comment ref="B26" authorId="0" shapeId="0" xr:uid="{457A8EA5-75E7-4634-A901-47846C118607}">
      <text>
        <r>
          <rPr>
            <b/>
            <sz val="11"/>
            <color indexed="81"/>
            <rFont val="游ゴシック"/>
            <family val="3"/>
            <charset val="128"/>
          </rPr>
          <t>『申請日』に関しまして</t>
        </r>
        <r>
          <rPr>
            <sz val="11"/>
            <color indexed="81"/>
            <rFont val="游ゴシック"/>
            <family val="3"/>
            <charset val="128"/>
          </rPr>
          <t xml:space="preserve">
デフォルトは、変更交付（第7号）シートより自動反映されますが、日付が相違する場合は関数式を壊して上書きで和暦入力してください。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<sst xmlns="http://schemas.openxmlformats.org/spreadsheetml/2006/main" count="805" uniqueCount="738">
  <si>
    <t>円</t>
    <rPh sb="0" eb="1">
      <t>エン</t>
    </rPh>
    <phoneticPr fontId="3"/>
  </si>
  <si>
    <t>内</t>
    <rPh sb="0" eb="1">
      <t>ウチ</t>
    </rPh>
    <phoneticPr fontId="3"/>
  </si>
  <si>
    <t>訳</t>
    <rPh sb="0" eb="1">
      <t>ワケ</t>
    </rPh>
    <phoneticPr fontId="3"/>
  </si>
  <si>
    <t>医　療　機　関　実　施</t>
    <rPh sb="0" eb="1">
      <t>イ</t>
    </rPh>
    <rPh sb="2" eb="3">
      <t>リョウ</t>
    </rPh>
    <rPh sb="4" eb="5">
      <t>キ</t>
    </rPh>
    <rPh sb="6" eb="7">
      <t>セキ</t>
    </rPh>
    <rPh sb="8" eb="9">
      <t>ジツ</t>
    </rPh>
    <rPh sb="10" eb="11">
      <t>シ</t>
    </rPh>
    <phoneticPr fontId="3"/>
  </si>
  <si>
    <t>差　引　額</t>
    <rPh sb="0" eb="1">
      <t>サ</t>
    </rPh>
    <rPh sb="2" eb="3">
      <t>イン</t>
    </rPh>
    <rPh sb="4" eb="5">
      <t>ガク</t>
    </rPh>
    <phoneticPr fontId="3"/>
  </si>
  <si>
    <t>　</t>
    <phoneticPr fontId="3"/>
  </si>
  <si>
    <t>第３号様式</t>
    <rPh sb="0" eb="1">
      <t>ダイ</t>
    </rPh>
    <rPh sb="2" eb="3">
      <t>ゴウ</t>
    </rPh>
    <rPh sb="3" eb="5">
      <t>ヨウシキ</t>
    </rPh>
    <phoneticPr fontId="3"/>
  </si>
  <si>
    <t>第４号様式</t>
    <rPh sb="0" eb="1">
      <t>ダイ</t>
    </rPh>
    <rPh sb="2" eb="3">
      <t>ゴウ</t>
    </rPh>
    <rPh sb="3" eb="5">
      <t>ヨウシキ</t>
    </rPh>
    <phoneticPr fontId="3"/>
  </si>
  <si>
    <t>補　助　基　準　単　価　　　(A)</t>
    <rPh sb="0" eb="1">
      <t>タスク</t>
    </rPh>
    <rPh sb="2" eb="3">
      <t>スケ</t>
    </rPh>
    <rPh sb="4" eb="5">
      <t>モト</t>
    </rPh>
    <rPh sb="6" eb="7">
      <t>ジュン</t>
    </rPh>
    <rPh sb="8" eb="9">
      <t>タン</t>
    </rPh>
    <rPh sb="10" eb="11">
      <t>アタイ</t>
    </rPh>
    <phoneticPr fontId="3"/>
  </si>
  <si>
    <t>予　　定　　件　　数　　　　　(B)</t>
    <rPh sb="0" eb="1">
      <t>ヨ</t>
    </rPh>
    <rPh sb="3" eb="4">
      <t>サダム</t>
    </rPh>
    <rPh sb="6" eb="7">
      <t>ケン</t>
    </rPh>
    <rPh sb="9" eb="10">
      <t>カズ</t>
    </rPh>
    <phoneticPr fontId="3"/>
  </si>
  <si>
    <t>保　健　所　実　施</t>
    <rPh sb="0" eb="1">
      <t>タモツ</t>
    </rPh>
    <rPh sb="2" eb="3">
      <t>ケン</t>
    </rPh>
    <rPh sb="4" eb="5">
      <t>トコロ</t>
    </rPh>
    <rPh sb="6" eb="7">
      <t>ミ</t>
    </rPh>
    <rPh sb="8" eb="9">
      <t>シ</t>
    </rPh>
    <phoneticPr fontId="3"/>
  </si>
  <si>
    <t>基　　　準　　　算　　　定　　　額　　　内　　　訳　　　書</t>
    <rPh sb="0" eb="1">
      <t>モト</t>
    </rPh>
    <rPh sb="4" eb="5">
      <t>ジュン</t>
    </rPh>
    <rPh sb="8" eb="9">
      <t>ザン</t>
    </rPh>
    <rPh sb="12" eb="13">
      <t>サダム</t>
    </rPh>
    <rPh sb="16" eb="17">
      <t>ガク</t>
    </rPh>
    <rPh sb="20" eb="21">
      <t>ナイ</t>
    </rPh>
    <rPh sb="24" eb="25">
      <t>ヤク</t>
    </rPh>
    <rPh sb="28" eb="29">
      <t>ショ</t>
    </rPh>
    <phoneticPr fontId="3"/>
  </si>
  <si>
    <t>第２号様式</t>
    <rPh sb="0" eb="1">
      <t>ダイ</t>
    </rPh>
    <rPh sb="2" eb="3">
      <t>ゴウ</t>
    </rPh>
    <rPh sb="3" eb="5">
      <t>ヨウシキ</t>
    </rPh>
    <phoneticPr fontId="3"/>
  </si>
  <si>
    <t>２／３</t>
    <phoneticPr fontId="3"/>
  </si>
  <si>
    <t>（C) ＝ (A) － (B)</t>
    <phoneticPr fontId="3"/>
  </si>
  <si>
    <t>(A)</t>
    <phoneticPr fontId="3"/>
  </si>
  <si>
    <t>(B)</t>
    <phoneticPr fontId="3"/>
  </si>
  <si>
    <t>(D)</t>
    <phoneticPr fontId="3"/>
  </si>
  <si>
    <t>(E)</t>
    <phoneticPr fontId="3"/>
  </si>
  <si>
    <t>(F)</t>
    <phoneticPr fontId="3"/>
  </si>
  <si>
    <t>(G)</t>
    <phoneticPr fontId="3"/>
  </si>
  <si>
    <t>寄　　附　　金
その他の収入額</t>
    <rPh sb="0" eb="1">
      <t>ヤドリキ</t>
    </rPh>
    <rPh sb="3" eb="4">
      <t>フ</t>
    </rPh>
    <rPh sb="6" eb="7">
      <t>キン</t>
    </rPh>
    <rPh sb="10" eb="11">
      <t>タ</t>
    </rPh>
    <rPh sb="12" eb="14">
      <t>シュウニュウ</t>
    </rPh>
    <rPh sb="14" eb="15">
      <t>ガク</t>
    </rPh>
    <phoneticPr fontId="3"/>
  </si>
  <si>
    <t>対　象　経　費　の
支　出　予　定　額</t>
    <rPh sb="0" eb="1">
      <t>タイ</t>
    </rPh>
    <rPh sb="2" eb="3">
      <t>ゾウ</t>
    </rPh>
    <rPh sb="4" eb="5">
      <t>キョウ</t>
    </rPh>
    <rPh sb="6" eb="7">
      <t>ヒ</t>
    </rPh>
    <rPh sb="10" eb="11">
      <t>ササ</t>
    </rPh>
    <rPh sb="12" eb="13">
      <t>デ</t>
    </rPh>
    <rPh sb="14" eb="15">
      <t>ヨ</t>
    </rPh>
    <rPh sb="16" eb="17">
      <t>サダム</t>
    </rPh>
    <rPh sb="18" eb="19">
      <t>ガク</t>
    </rPh>
    <phoneticPr fontId="3"/>
  </si>
  <si>
    <t>総　事　業　費</t>
    <rPh sb="0" eb="1">
      <t>フサ</t>
    </rPh>
    <rPh sb="2" eb="3">
      <t>コト</t>
    </rPh>
    <rPh sb="4" eb="5">
      <t>ギョウ</t>
    </rPh>
    <rPh sb="6" eb="7">
      <t>ヒ</t>
    </rPh>
    <phoneticPr fontId="3"/>
  </si>
  <si>
    <t>基　準　算　定　額</t>
    <rPh sb="0" eb="1">
      <t>モト</t>
    </rPh>
    <rPh sb="2" eb="3">
      <t>ジュン</t>
    </rPh>
    <rPh sb="4" eb="5">
      <t>ザン</t>
    </rPh>
    <rPh sb="6" eb="7">
      <t>サダム</t>
    </rPh>
    <rPh sb="8" eb="9">
      <t>ガク</t>
    </rPh>
    <phoneticPr fontId="3"/>
  </si>
  <si>
    <t>都　補　助　基　本　額</t>
    <rPh sb="0" eb="1">
      <t>ト</t>
    </rPh>
    <rPh sb="2" eb="3">
      <t>タスク</t>
    </rPh>
    <rPh sb="4" eb="5">
      <t>スケ</t>
    </rPh>
    <rPh sb="6" eb="7">
      <t>モト</t>
    </rPh>
    <rPh sb="8" eb="9">
      <t>ホン</t>
    </rPh>
    <rPh sb="10" eb="11">
      <t>ガク</t>
    </rPh>
    <phoneticPr fontId="3"/>
  </si>
  <si>
    <t>補　助　率</t>
    <rPh sb="0" eb="1">
      <t>タスク</t>
    </rPh>
    <rPh sb="2" eb="3">
      <t>スケ</t>
    </rPh>
    <rPh sb="4" eb="5">
      <t>リツ</t>
    </rPh>
    <phoneticPr fontId="3"/>
  </si>
  <si>
    <t>基　準　算　定　額　　(A) × (B)</t>
    <rPh sb="0" eb="1">
      <t>モト</t>
    </rPh>
    <rPh sb="2" eb="3">
      <t>ジュン</t>
    </rPh>
    <rPh sb="4" eb="5">
      <t>ザン</t>
    </rPh>
    <rPh sb="6" eb="7">
      <t>サダム</t>
    </rPh>
    <rPh sb="8" eb="9">
      <t>ガク</t>
    </rPh>
    <phoneticPr fontId="3"/>
  </si>
  <si>
    <t>第５号様式</t>
    <rPh sb="0" eb="1">
      <t>ダイ</t>
    </rPh>
    <rPh sb="2" eb="3">
      <t>ゴウ</t>
    </rPh>
    <rPh sb="3" eb="5">
      <t>ヨウシキ</t>
    </rPh>
    <phoneticPr fontId="3"/>
  </si>
  <si>
    <t>〔事業予算額〕</t>
    <rPh sb="1" eb="3">
      <t>ジギョウ</t>
    </rPh>
    <rPh sb="3" eb="6">
      <t>ヨサンガク</t>
    </rPh>
    <phoneticPr fontId="3"/>
  </si>
  <si>
    <t>総事業費</t>
    <rPh sb="0" eb="4">
      <t>ソウジギョウヒ</t>
    </rPh>
    <phoneticPr fontId="3"/>
  </si>
  <si>
    <t>内　　　　訳</t>
    <rPh sb="0" eb="1">
      <t>ウチ</t>
    </rPh>
    <rPh sb="5" eb="6">
      <t>ヤク</t>
    </rPh>
    <phoneticPr fontId="3"/>
  </si>
  <si>
    <t>寄附金その他の収入額（B)</t>
    <rPh sb="0" eb="3">
      <t>キフキン</t>
    </rPh>
    <rPh sb="5" eb="6">
      <t>タ</t>
    </rPh>
    <rPh sb="7" eb="9">
      <t>シュウニュウ</t>
    </rPh>
    <rPh sb="9" eb="10">
      <t>ガク</t>
    </rPh>
    <phoneticPr fontId="3"/>
  </si>
  <si>
    <t>〔事業予定経費額〕</t>
    <rPh sb="1" eb="3">
      <t>ジギョウ</t>
    </rPh>
    <rPh sb="3" eb="5">
      <t>ヨテイ</t>
    </rPh>
    <rPh sb="5" eb="7">
      <t>ケイヒ</t>
    </rPh>
    <rPh sb="7" eb="8">
      <t>ガク</t>
    </rPh>
    <phoneticPr fontId="3"/>
  </si>
  <si>
    <t>区分</t>
    <rPh sb="0" eb="2">
      <t>クブン</t>
    </rPh>
    <phoneticPr fontId="3"/>
  </si>
  <si>
    <t>総 事 業 予 定 経 費</t>
    <rPh sb="0" eb="1">
      <t>ソウ</t>
    </rPh>
    <rPh sb="2" eb="3">
      <t>コト</t>
    </rPh>
    <rPh sb="4" eb="5">
      <t>ギョウ</t>
    </rPh>
    <rPh sb="6" eb="7">
      <t>ヨ</t>
    </rPh>
    <rPh sb="8" eb="9">
      <t>サダム</t>
    </rPh>
    <rPh sb="10" eb="11">
      <t>キョウ</t>
    </rPh>
    <rPh sb="12" eb="13">
      <t>ヒ</t>
    </rPh>
    <phoneticPr fontId="3"/>
  </si>
  <si>
    <t>対　象　経　費</t>
    <rPh sb="0" eb="1">
      <t>タイ</t>
    </rPh>
    <rPh sb="2" eb="3">
      <t>ゾウ</t>
    </rPh>
    <rPh sb="4" eb="5">
      <t>キョウ</t>
    </rPh>
    <rPh sb="6" eb="7">
      <t>ヒ</t>
    </rPh>
    <phoneticPr fontId="3"/>
  </si>
  <si>
    <t>計</t>
    <rPh sb="0" eb="1">
      <t>ケイ</t>
    </rPh>
    <phoneticPr fontId="3"/>
  </si>
  <si>
    <t>この抄本は、原本と相違ないことを証明する。</t>
    <rPh sb="2" eb="4">
      <t>ショウホン</t>
    </rPh>
    <rPh sb="6" eb="8">
      <t>ゲンポン</t>
    </rPh>
    <rPh sb="9" eb="11">
      <t>ソウイ</t>
    </rPh>
    <rPh sb="16" eb="18">
      <t>ショウメイ</t>
    </rPh>
    <phoneticPr fontId="3"/>
  </si>
  <si>
    <t>100mmミラーカメラ</t>
    <phoneticPr fontId="3"/>
  </si>
  <si>
    <t>X　　　　　線　　　　　撮　　　　　影</t>
    <rPh sb="6" eb="7">
      <t>セン</t>
    </rPh>
    <rPh sb="12" eb="13">
      <t>サツ</t>
    </rPh>
    <rPh sb="18" eb="19">
      <t>カゲ</t>
    </rPh>
    <phoneticPr fontId="3"/>
  </si>
  <si>
    <t>70mm</t>
    <phoneticPr fontId="3"/>
  </si>
  <si>
    <t>ミラーカメラ</t>
    <phoneticPr fontId="3"/>
  </si>
  <si>
    <t>100mm</t>
    <phoneticPr fontId="3"/>
  </si>
  <si>
    <t>レンズ</t>
    <phoneticPr fontId="3"/>
  </si>
  <si>
    <t>カメラ</t>
    <phoneticPr fontId="3"/>
  </si>
  <si>
    <t>(注）</t>
    <rPh sb="1" eb="2">
      <t>チュウ</t>
    </rPh>
    <phoneticPr fontId="3"/>
  </si>
  <si>
    <t>(注）※　内訳には、学校(施設）名ごとの対象人数 ( 学校等は当該年度入学した学生又は生徒 ) を記入してください。</t>
    <rPh sb="1" eb="2">
      <t>チュウ</t>
    </rPh>
    <rPh sb="5" eb="7">
      <t>ウチワケ</t>
    </rPh>
    <rPh sb="10" eb="12">
      <t>ガッコウ</t>
    </rPh>
    <rPh sb="13" eb="15">
      <t>シセツ</t>
    </rPh>
    <rPh sb="16" eb="17">
      <t>ナ</t>
    </rPh>
    <rPh sb="20" eb="22">
      <t>タイショウ</t>
    </rPh>
    <rPh sb="22" eb="24">
      <t>ニンズウ</t>
    </rPh>
    <rPh sb="27" eb="29">
      <t>ガッコウ</t>
    </rPh>
    <rPh sb="29" eb="30">
      <t>ナド</t>
    </rPh>
    <rPh sb="31" eb="33">
      <t>トウガイ</t>
    </rPh>
    <rPh sb="33" eb="35">
      <t>ネンド</t>
    </rPh>
    <rPh sb="35" eb="37">
      <t>ニュウガク</t>
    </rPh>
    <rPh sb="39" eb="41">
      <t>ガクセイ</t>
    </rPh>
    <rPh sb="41" eb="42">
      <t>マタ</t>
    </rPh>
    <rPh sb="43" eb="45">
      <t>セイト</t>
    </rPh>
    <rPh sb="49" eb="51">
      <t>キニュウ</t>
    </rPh>
    <phoneticPr fontId="3"/>
  </si>
  <si>
    <t>記入上の注意</t>
    <rPh sb="0" eb="2">
      <t>キニュウ</t>
    </rPh>
    <rPh sb="2" eb="3">
      <t>ジョウ</t>
    </rPh>
    <rPh sb="4" eb="6">
      <t>チュウイ</t>
    </rPh>
    <phoneticPr fontId="3"/>
  </si>
  <si>
    <t xml:space="preserve"> 補助対象外</t>
    <rPh sb="1" eb="3">
      <t>ホジョ</t>
    </rPh>
    <rPh sb="3" eb="6">
      <t>タイショウガイ</t>
    </rPh>
    <phoneticPr fontId="3"/>
  </si>
  <si>
    <t xml:space="preserve"> 補助対象</t>
    <rPh sb="1" eb="3">
      <t>ホジョ</t>
    </rPh>
    <rPh sb="3" eb="5">
      <t>タイショウ</t>
    </rPh>
    <phoneticPr fontId="3"/>
  </si>
  <si>
    <t>施設</t>
    <rPh sb="0" eb="2">
      <t>シセツ</t>
    </rPh>
    <phoneticPr fontId="3"/>
  </si>
  <si>
    <t>[施設名]</t>
    <rPh sb="1" eb="3">
      <t>シセツ</t>
    </rPh>
    <rPh sb="3" eb="4">
      <t>メイ</t>
    </rPh>
    <phoneticPr fontId="3"/>
  </si>
  <si>
    <t>[学校名]</t>
    <rPh sb="1" eb="3">
      <t>ガッコウ</t>
    </rPh>
    <rPh sb="3" eb="4">
      <t>メイ</t>
    </rPh>
    <phoneticPr fontId="3"/>
  </si>
  <si>
    <t>① 1年生</t>
    <rPh sb="3" eb="5">
      <t>ネンセイ</t>
    </rPh>
    <phoneticPr fontId="3"/>
  </si>
  <si>
    <t>備　　考</t>
    <rPh sb="0" eb="1">
      <t>ソナエ</t>
    </rPh>
    <rPh sb="3" eb="4">
      <t>コウ</t>
    </rPh>
    <phoneticPr fontId="3"/>
  </si>
  <si>
    <t>事業実施（エックス線）予定人員（人）</t>
    <rPh sb="0" eb="2">
      <t>ジギョウ</t>
    </rPh>
    <rPh sb="2" eb="4">
      <t>ジッシ</t>
    </rPh>
    <rPh sb="11" eb="13">
      <t>ヨテイ</t>
    </rPh>
    <rPh sb="13" eb="15">
      <t>ジンイン</t>
    </rPh>
    <rPh sb="16" eb="17">
      <t>ニン</t>
    </rPh>
    <phoneticPr fontId="3"/>
  </si>
  <si>
    <t>学校（施設）名</t>
    <rPh sb="0" eb="1">
      <t>ガク</t>
    </rPh>
    <rPh sb="1" eb="2">
      <t>コウ</t>
    </rPh>
    <rPh sb="3" eb="4">
      <t>シ</t>
    </rPh>
    <rPh sb="4" eb="5">
      <t>セツ</t>
    </rPh>
    <rPh sb="6" eb="7">
      <t>ナ</t>
    </rPh>
    <phoneticPr fontId="3"/>
  </si>
  <si>
    <t>東京都知事</t>
    <rPh sb="0" eb="3">
      <t>トウキョウト</t>
    </rPh>
    <rPh sb="3" eb="5">
      <t>チジ</t>
    </rPh>
    <phoneticPr fontId="3"/>
  </si>
  <si>
    <t>殿</t>
    <rPh sb="0" eb="1">
      <t>ド</t>
    </rPh>
    <phoneticPr fontId="3"/>
  </si>
  <si>
    <t>申請者</t>
    <rPh sb="0" eb="3">
      <t>シンセイシャ</t>
    </rPh>
    <phoneticPr fontId="3"/>
  </si>
  <si>
    <t>※65歳未満の者は対象外です。</t>
    <rPh sb="3" eb="6">
      <t>サイミマン</t>
    </rPh>
    <rPh sb="7" eb="8">
      <t>モノ</t>
    </rPh>
    <rPh sb="9" eb="12">
      <t>タイショウガイ</t>
    </rPh>
    <phoneticPr fontId="3"/>
  </si>
  <si>
    <t>※第二種社会福祉事業を行う施設は対象外です。</t>
    <rPh sb="1" eb="2">
      <t>ダイ</t>
    </rPh>
    <rPh sb="2" eb="4">
      <t>２シュ</t>
    </rPh>
    <rPh sb="4" eb="6">
      <t>シャカイ</t>
    </rPh>
    <rPh sb="6" eb="8">
      <t>フクシ</t>
    </rPh>
    <rPh sb="8" eb="10">
      <t>ジギョウ</t>
    </rPh>
    <rPh sb="11" eb="12">
      <t>オコナ</t>
    </rPh>
    <rPh sb="13" eb="15">
      <t>シセツ</t>
    </rPh>
    <rPh sb="16" eb="19">
      <t>タイショウガイ</t>
    </rPh>
    <phoneticPr fontId="3"/>
  </si>
  <si>
    <t>※通所施設は対象外です。</t>
    <rPh sb="1" eb="3">
      <t>ツウショ</t>
    </rPh>
    <rPh sb="3" eb="5">
      <t>シセツ</t>
    </rPh>
    <rPh sb="6" eb="8">
      <t>タイショウ</t>
    </rPh>
    <rPh sb="8" eb="9">
      <t>ガイ</t>
    </rPh>
    <phoneticPr fontId="3"/>
  </si>
  <si>
    <t>※専修学校等で大学院という名称でなくても、専攻科等大学院と同等のものも補助対象外です。</t>
    <rPh sb="1" eb="3">
      <t>センシュウ</t>
    </rPh>
    <rPh sb="3" eb="6">
      <t>ガッコウトウ</t>
    </rPh>
    <rPh sb="7" eb="10">
      <t>ダイガクイン</t>
    </rPh>
    <rPh sb="13" eb="15">
      <t>メイショウ</t>
    </rPh>
    <rPh sb="21" eb="23">
      <t>センコウ</t>
    </rPh>
    <rPh sb="23" eb="24">
      <t>カ</t>
    </rPh>
    <rPh sb="24" eb="25">
      <t>トウ</t>
    </rPh>
    <rPh sb="25" eb="28">
      <t>ダイガクイン</t>
    </rPh>
    <rPh sb="29" eb="31">
      <t>ドウトウ</t>
    </rPh>
    <rPh sb="35" eb="37">
      <t>ホジョ</t>
    </rPh>
    <rPh sb="37" eb="40">
      <t>タイショウガイ</t>
    </rPh>
    <phoneticPr fontId="3"/>
  </si>
  <si>
    <t>※この修業年限は、クラス自体の年限を指すものです。修業年限が1年以上のクラスに入学し、中途退学により在学期間が１年未満となった者は補助対象です。</t>
    <rPh sb="3" eb="5">
      <t>シュウギョウ</t>
    </rPh>
    <rPh sb="5" eb="7">
      <t>ネンゲン</t>
    </rPh>
    <rPh sb="12" eb="14">
      <t>ジタイ</t>
    </rPh>
    <rPh sb="15" eb="17">
      <t>ネンゲン</t>
    </rPh>
    <rPh sb="18" eb="19">
      <t>サ</t>
    </rPh>
    <rPh sb="25" eb="27">
      <t>シュウギョウ</t>
    </rPh>
    <rPh sb="27" eb="29">
      <t>ネンゲン</t>
    </rPh>
    <rPh sb="31" eb="34">
      <t>ネンイジョウ</t>
    </rPh>
    <phoneticPr fontId="3"/>
  </si>
  <si>
    <t>(H) ＝ (F) × (G)</t>
    <phoneticPr fontId="3"/>
  </si>
  <si>
    <t>[基準算定額]</t>
    <rPh sb="1" eb="3">
      <t>キジュン</t>
    </rPh>
    <rPh sb="3" eb="5">
      <t>サンテイ</t>
    </rPh>
    <rPh sb="5" eb="6">
      <t>ガク</t>
    </rPh>
    <phoneticPr fontId="3"/>
  </si>
  <si>
    <t>区　　　　　　　分</t>
    <rPh sb="0" eb="1">
      <t>ク</t>
    </rPh>
    <rPh sb="8" eb="9">
      <t>ブン</t>
    </rPh>
    <phoneticPr fontId="3"/>
  </si>
  <si>
    <t>合　　　　　　計</t>
    <rPh sb="0" eb="1">
      <t>ゴウ</t>
    </rPh>
    <rPh sb="7" eb="8">
      <t>ケイ</t>
    </rPh>
    <phoneticPr fontId="3"/>
  </si>
  <si>
    <t>　所在地</t>
    <rPh sb="1" eb="4">
      <t>ショザイチ</t>
    </rPh>
    <phoneticPr fontId="3"/>
  </si>
  <si>
    <t>　法人名（機関名）</t>
    <rPh sb="1" eb="3">
      <t>ホウジン</t>
    </rPh>
    <rPh sb="3" eb="4">
      <t>メイ</t>
    </rPh>
    <rPh sb="5" eb="7">
      <t>キカン</t>
    </rPh>
    <rPh sb="7" eb="8">
      <t>メイ</t>
    </rPh>
    <phoneticPr fontId="3"/>
  </si>
  <si>
    <t>　代表者職・氏名</t>
    <rPh sb="1" eb="4">
      <t>ダイヒョウシャ</t>
    </rPh>
    <rPh sb="4" eb="5">
      <t>ショク</t>
    </rPh>
    <rPh sb="6" eb="8">
      <t>シメイ</t>
    </rPh>
    <phoneticPr fontId="3"/>
  </si>
  <si>
    <t>金</t>
    <rPh sb="0" eb="1">
      <t>キン</t>
    </rPh>
    <phoneticPr fontId="3"/>
  </si>
  <si>
    <t>　</t>
    <phoneticPr fontId="3"/>
  </si>
  <si>
    <t>別紙事業計画書のとおり（第２号様式）</t>
    <rPh sb="0" eb="2">
      <t>ベッシ</t>
    </rPh>
    <rPh sb="2" eb="4">
      <t>ジギョウ</t>
    </rPh>
    <rPh sb="4" eb="7">
      <t>ケイカクショ</t>
    </rPh>
    <rPh sb="12" eb="13">
      <t>ダイ</t>
    </rPh>
    <rPh sb="14" eb="15">
      <t>ゴウ</t>
    </rPh>
    <rPh sb="15" eb="17">
      <t>ヨウシキ</t>
    </rPh>
    <phoneticPr fontId="3"/>
  </si>
  <si>
    <t>（第6号様式）</t>
    <phoneticPr fontId="3"/>
  </si>
  <si>
    <t>法人番号</t>
    <rPh sb="0" eb="2">
      <t>ホウジン</t>
    </rPh>
    <rPh sb="2" eb="4">
      <t>バンゴウ</t>
    </rPh>
    <phoneticPr fontId="24"/>
  </si>
  <si>
    <t>担当部署名</t>
    <rPh sb="0" eb="2">
      <t>タントウ</t>
    </rPh>
    <rPh sb="2" eb="4">
      <t>ブショ</t>
    </rPh>
    <rPh sb="4" eb="5">
      <t>メイ</t>
    </rPh>
    <phoneticPr fontId="3"/>
  </si>
  <si>
    <t>連絡先（直通）</t>
    <rPh sb="0" eb="3">
      <t>レンラクサキ</t>
    </rPh>
    <rPh sb="4" eb="6">
      <t>チョクツウ</t>
    </rPh>
    <phoneticPr fontId="3"/>
  </si>
  <si>
    <t>メールアドレス</t>
    <phoneticPr fontId="3"/>
  </si>
  <si>
    <t>令 和 ６年 度 予 算 書 抄 本</t>
    <rPh sb="0" eb="1">
      <t>レイ</t>
    </rPh>
    <rPh sb="2" eb="3">
      <t>ワ</t>
    </rPh>
    <rPh sb="5" eb="6">
      <t>トシ</t>
    </rPh>
    <rPh sb="7" eb="8">
      <t>ド</t>
    </rPh>
    <rPh sb="9" eb="10">
      <t>ヨ</t>
    </rPh>
    <rPh sb="11" eb="12">
      <t>ザン</t>
    </rPh>
    <rPh sb="13" eb="14">
      <t>ショ</t>
    </rPh>
    <rPh sb="15" eb="16">
      <t>ショウ</t>
    </rPh>
    <rPh sb="17" eb="18">
      <t>ホン</t>
    </rPh>
    <phoneticPr fontId="3"/>
  </si>
  <si>
    <t>代表者職</t>
    <rPh sb="0" eb="3">
      <t>ダイヒョウシャ</t>
    </rPh>
    <rPh sb="3" eb="4">
      <t>ショク</t>
    </rPh>
    <phoneticPr fontId="3"/>
  </si>
  <si>
    <t>代表者名</t>
    <rPh sb="0" eb="3">
      <t>ダイヒョウシャ</t>
    </rPh>
    <rPh sb="3" eb="4">
      <t>メイ</t>
    </rPh>
    <phoneticPr fontId="3"/>
  </si>
  <si>
    <t>㊞</t>
    <phoneticPr fontId="3"/>
  </si>
  <si>
    <t>■補助対象チェックリスト</t>
    <rPh sb="1" eb="3">
      <t>ホジョ</t>
    </rPh>
    <rPh sb="3" eb="5">
      <t>タイショウ</t>
    </rPh>
    <phoneticPr fontId="3"/>
  </si>
  <si>
    <t>■基本情報</t>
    <rPh sb="1" eb="3">
      <t>キホン</t>
    </rPh>
    <rPh sb="3" eb="5">
      <t>ジョウホウ</t>
    </rPh>
    <phoneticPr fontId="3"/>
  </si>
  <si>
    <t>経費の全額を寄附金等で充当していない。</t>
  </si>
  <si>
    <t>【 学 校 】</t>
    <rPh sb="2" eb="3">
      <t>ガク</t>
    </rPh>
    <rPh sb="4" eb="5">
      <t>コウ</t>
    </rPh>
    <phoneticPr fontId="3"/>
  </si>
  <si>
    <t>受診者から費用を徴収していない。</t>
    <phoneticPr fontId="3"/>
  </si>
  <si>
    <t>経費の全額を寄附金等で充当していない。</t>
    <phoneticPr fontId="3"/>
  </si>
  <si>
    <t>修業年限が1年未満ではない。</t>
    <rPh sb="0" eb="2">
      <t>シュウギョウ</t>
    </rPh>
    <rPh sb="2" eb="4">
      <t>ネンゲン</t>
    </rPh>
    <rPh sb="6" eb="7">
      <t>ネン</t>
    </rPh>
    <rPh sb="7" eb="9">
      <t>ミマン</t>
    </rPh>
    <phoneticPr fontId="3"/>
  </si>
  <si>
    <t>大学院は含めていない。</t>
    <rPh sb="0" eb="3">
      <t>ダイガクイン</t>
    </rPh>
    <rPh sb="4" eb="5">
      <t>フク</t>
    </rPh>
    <phoneticPr fontId="3"/>
  </si>
  <si>
    <t>受診者から費用を徴収していない。</t>
    <rPh sb="0" eb="3">
      <t>ジュシンシャ</t>
    </rPh>
    <rPh sb="5" eb="7">
      <t>ヒヨウ</t>
    </rPh>
    <rPh sb="8" eb="10">
      <t>チョウシュウ</t>
    </rPh>
    <phoneticPr fontId="3"/>
  </si>
  <si>
    <t>経費の全額を寄附金等で充当していない。</t>
    <rPh sb="0" eb="2">
      <t>ケイヒ</t>
    </rPh>
    <rPh sb="3" eb="5">
      <t>ゼンガク</t>
    </rPh>
    <rPh sb="6" eb="9">
      <t>キフキン</t>
    </rPh>
    <rPh sb="9" eb="10">
      <t>トウ</t>
    </rPh>
    <rPh sb="11" eb="13">
      <t>ジュウトウ</t>
    </rPh>
    <phoneticPr fontId="3"/>
  </si>
  <si>
    <t>入所施設に入所している者である。</t>
    <rPh sb="0" eb="2">
      <t>ニュウショ</t>
    </rPh>
    <rPh sb="2" eb="4">
      <t>シセツ</t>
    </rPh>
    <rPh sb="5" eb="7">
      <t>ニュウショ</t>
    </rPh>
    <rPh sb="11" eb="12">
      <t>モノ</t>
    </rPh>
    <phoneticPr fontId="3"/>
  </si>
  <si>
    <t>第一種社会福祉事業を行う施設である。</t>
    <rPh sb="0" eb="1">
      <t>ダイ</t>
    </rPh>
    <rPh sb="1" eb="2">
      <t>イチ</t>
    </rPh>
    <rPh sb="2" eb="3">
      <t>シュ</t>
    </rPh>
    <rPh sb="3" eb="5">
      <t>シャカイ</t>
    </rPh>
    <rPh sb="5" eb="7">
      <t>フクシ</t>
    </rPh>
    <rPh sb="7" eb="9">
      <t>ジギョウ</t>
    </rPh>
    <rPh sb="10" eb="11">
      <t>オコナ</t>
    </rPh>
    <rPh sb="12" eb="14">
      <t>シセツ</t>
    </rPh>
    <phoneticPr fontId="3"/>
  </si>
  <si>
    <t>65歳に達する日の属する年度以降の者である。</t>
    <rPh sb="2" eb="3">
      <t>サイ</t>
    </rPh>
    <rPh sb="4" eb="5">
      <t>タッ</t>
    </rPh>
    <rPh sb="7" eb="8">
      <t>ヒ</t>
    </rPh>
    <rPh sb="9" eb="10">
      <t>ゾク</t>
    </rPh>
    <rPh sb="12" eb="14">
      <t>ネンド</t>
    </rPh>
    <rPh sb="14" eb="16">
      <t>イコウ</t>
    </rPh>
    <rPh sb="17" eb="18">
      <t>モノ</t>
    </rPh>
    <phoneticPr fontId="3"/>
  </si>
  <si>
    <t>令和６年度結核予防費都費補助金対象者チェックリスト</t>
    <rPh sb="0" eb="2">
      <t>レイワ</t>
    </rPh>
    <rPh sb="3" eb="5">
      <t>ネンド</t>
    </rPh>
    <rPh sb="5" eb="7">
      <t>ケッカク</t>
    </rPh>
    <rPh sb="7" eb="9">
      <t>ヨボウ</t>
    </rPh>
    <rPh sb="9" eb="10">
      <t>ヒ</t>
    </rPh>
    <rPh sb="10" eb="11">
      <t>ト</t>
    </rPh>
    <rPh sb="11" eb="12">
      <t>ヒ</t>
    </rPh>
    <rPh sb="12" eb="15">
      <t>ホジョキン</t>
    </rPh>
    <rPh sb="15" eb="17">
      <t>タイショウ</t>
    </rPh>
    <rPh sb="17" eb="18">
      <t>シャ</t>
    </rPh>
    <phoneticPr fontId="3"/>
  </si>
  <si>
    <t>【施設等】</t>
    <rPh sb="1" eb="3">
      <t>シセツ</t>
    </rPh>
    <rPh sb="3" eb="4">
      <t>トウ</t>
    </rPh>
    <phoneticPr fontId="3"/>
  </si>
  <si>
    <t>専門学校</t>
    <rPh sb="0" eb="2">
      <t>センモン</t>
    </rPh>
    <rPh sb="2" eb="4">
      <t>ガッコウ</t>
    </rPh>
    <phoneticPr fontId="3"/>
  </si>
  <si>
    <t>専修学校</t>
    <rPh sb="0" eb="2">
      <t>センシュウ</t>
    </rPh>
    <rPh sb="2" eb="4">
      <t>ガッコウ</t>
    </rPh>
    <phoneticPr fontId="3"/>
  </si>
  <si>
    <t>大学</t>
    <rPh sb="0" eb="2">
      <t>ダイガク</t>
    </rPh>
    <phoneticPr fontId="3"/>
  </si>
  <si>
    <t>短期大学</t>
    <rPh sb="0" eb="2">
      <t>タンキ</t>
    </rPh>
    <rPh sb="2" eb="4">
      <t>ダイガク</t>
    </rPh>
    <phoneticPr fontId="3"/>
  </si>
  <si>
    <t>高等学校</t>
    <rPh sb="0" eb="2">
      <t>コウトウ</t>
    </rPh>
    <rPh sb="2" eb="4">
      <t>ガッコウ</t>
    </rPh>
    <phoneticPr fontId="3"/>
  </si>
  <si>
    <t xml:space="preserve"> </t>
    <phoneticPr fontId="3"/>
  </si>
  <si>
    <t>■ 施 設</t>
    <rPh sb="2" eb="3">
      <t>シ</t>
    </rPh>
    <rPh sb="4" eb="5">
      <t>セツ</t>
    </rPh>
    <phoneticPr fontId="3"/>
  </si>
  <si>
    <t>■ 学校</t>
    <rPh sb="2" eb="4">
      <t>ガッコウ</t>
    </rPh>
    <phoneticPr fontId="3"/>
  </si>
  <si>
    <t xml:space="preserve">　代表者職・氏名 </t>
    <rPh sb="1" eb="4">
      <t>ダイヒョウシャ</t>
    </rPh>
    <rPh sb="4" eb="5">
      <t>ショク</t>
    </rPh>
    <rPh sb="6" eb="8">
      <t>シメイ</t>
    </rPh>
    <phoneticPr fontId="3"/>
  </si>
  <si>
    <t>（A）円</t>
    <rPh sb="3" eb="4">
      <t>エン</t>
    </rPh>
    <phoneticPr fontId="3"/>
  </si>
  <si>
    <t>一次検診として実施する直接撮影に</t>
    <rPh sb="0" eb="2">
      <t>イチジ</t>
    </rPh>
    <rPh sb="2" eb="4">
      <t>ケンシン</t>
    </rPh>
    <rPh sb="7" eb="9">
      <t>ジッシ</t>
    </rPh>
    <rPh sb="11" eb="13">
      <t>チョクセツ</t>
    </rPh>
    <rPh sb="13" eb="15">
      <t>サツエイ</t>
    </rPh>
    <phoneticPr fontId="3"/>
  </si>
  <si>
    <t>ついては医療機関100mmﾐﾗｰｶﾒﾗに</t>
    <rPh sb="4" eb="6">
      <t>イリョウ</t>
    </rPh>
    <rPh sb="6" eb="8">
      <t>キカン</t>
    </rPh>
    <phoneticPr fontId="3"/>
  </si>
  <si>
    <t>計上して下さい</t>
    <rPh sb="0" eb="2">
      <t>ケイジョウ</t>
    </rPh>
    <rPh sb="4" eb="5">
      <t>クダ</t>
    </rPh>
    <phoneticPr fontId="3"/>
  </si>
  <si>
    <t>（注）</t>
    <rPh sb="1" eb="2">
      <t>チュウ</t>
    </rPh>
    <phoneticPr fontId="3"/>
  </si>
  <si>
    <t>（第５号様式、関係部分のみ）</t>
  </si>
  <si>
    <t>感染症の予防及び感染症の患者に対する医療に関する法律第53条の2の規定により行う定期の健康診断</t>
    <rPh sb="0" eb="26">
      <t>カ</t>
    </rPh>
    <rPh sb="26" eb="27">
      <t>ダイ</t>
    </rPh>
    <rPh sb="29" eb="30">
      <t>ジョウ</t>
    </rPh>
    <rPh sb="33" eb="35">
      <t>キテイ</t>
    </rPh>
    <rPh sb="38" eb="39">
      <t>オコナ</t>
    </rPh>
    <rPh sb="40" eb="42">
      <t>テイキ</t>
    </rPh>
    <rPh sb="43" eb="45">
      <t>ケンコウ</t>
    </rPh>
    <rPh sb="45" eb="47">
      <t>シンダン</t>
    </rPh>
    <phoneticPr fontId="3"/>
  </si>
  <si>
    <t>事業予算＝（A)－(B)－(H)</t>
    <rPh sb="0" eb="2">
      <t>ジギョウ</t>
    </rPh>
    <rPh sb="2" eb="4">
      <t>ヨサン</t>
    </rPh>
    <phoneticPr fontId="3"/>
  </si>
  <si>
    <t>結核予防費都補助金   （H)</t>
    <rPh sb="0" eb="2">
      <t>ケッカク</t>
    </rPh>
    <rPh sb="2" eb="4">
      <t>ヨボウ</t>
    </rPh>
    <rPh sb="4" eb="5">
      <t>ヒ</t>
    </rPh>
    <rPh sb="5" eb="6">
      <t>ト</t>
    </rPh>
    <rPh sb="6" eb="9">
      <t>ホジョキン</t>
    </rPh>
    <phoneticPr fontId="3"/>
  </si>
  <si>
    <r>
      <rPr>
        <b/>
        <sz val="10"/>
        <rFont val="游ゴシック"/>
        <family val="3"/>
        <charset val="128"/>
      </rPr>
      <t>修業年限が1年未満ではない。</t>
    </r>
    <r>
      <rPr>
        <b/>
        <sz val="9"/>
        <rFont val="游ゴシック"/>
        <family val="3"/>
        <charset val="128"/>
      </rPr>
      <t xml:space="preserve">  </t>
    </r>
    <r>
      <rPr>
        <sz val="9"/>
        <rFont val="游ゴシック"/>
        <family val="3"/>
        <charset val="128"/>
      </rPr>
      <t xml:space="preserve">                                                                                                                       　　　　　　 ※この修業年限は、クラス自体の年限を指すものです。修業年限が1年以上のクラスに入学し、中途退学により在学期間が１年未満となった者は補助対象です。</t>
    </r>
    <phoneticPr fontId="3"/>
  </si>
  <si>
    <r>
      <rPr>
        <b/>
        <sz val="10"/>
        <rFont val="游ゴシック"/>
        <family val="3"/>
        <charset val="128"/>
      </rPr>
      <t>大学院は含めていない。</t>
    </r>
    <r>
      <rPr>
        <b/>
        <sz val="9"/>
        <rFont val="游ゴシック"/>
        <family val="3"/>
        <charset val="128"/>
      </rPr>
      <t xml:space="preserve"> </t>
    </r>
    <r>
      <rPr>
        <sz val="9"/>
        <rFont val="游ゴシック"/>
        <family val="3"/>
        <charset val="128"/>
      </rPr>
      <t xml:space="preserve">                                                                                                                                  　　　　　　  ※専修学校等で大学院という名称でなくても、専攻科等大学院と同等のものも補助対象外です。</t>
    </r>
    <phoneticPr fontId="3"/>
  </si>
  <si>
    <t>(1) 学校等において、当該年度に入学した者と、新型コロナウイルス感染症の影響により実施体制が整わない等、やむを得ない事由によって令和５年度入学生で入学年度に健康診断を実施できなかった者が補助対象です。</t>
  </si>
  <si>
    <t>法人名</t>
    <rPh sb="0" eb="2">
      <t>ホウジン</t>
    </rPh>
    <rPh sb="2" eb="3">
      <t>メイ</t>
    </rPh>
    <phoneticPr fontId="3"/>
  </si>
  <si>
    <t>←複数枚となる場合は、最終の頁にのみ合計を記入ください。</t>
    <phoneticPr fontId="3"/>
  </si>
  <si>
    <t>[事業実施予定人員及び実施予定期間]</t>
  </si>
  <si>
    <r>
      <t xml:space="preserve">実施予定期間
</t>
    </r>
    <r>
      <rPr>
        <b/>
        <sz val="8"/>
        <rFont val="游ゴシック"/>
        <family val="3"/>
        <charset val="128"/>
      </rPr>
      <t>（複数回実施の場合は、期間ごと記入）</t>
    </r>
    <rPh sb="0" eb="1">
      <t>ジツ</t>
    </rPh>
    <rPh sb="1" eb="2">
      <t>シ</t>
    </rPh>
    <rPh sb="2" eb="3">
      <t>ヨ</t>
    </rPh>
    <rPh sb="3" eb="4">
      <t>サダム</t>
    </rPh>
    <rPh sb="4" eb="5">
      <t>キ</t>
    </rPh>
    <rPh sb="5" eb="6">
      <t>アイダ</t>
    </rPh>
    <rPh sb="8" eb="10">
      <t>フクスウ</t>
    </rPh>
    <rPh sb="10" eb="11">
      <t>カイ</t>
    </rPh>
    <rPh sb="11" eb="13">
      <t>ジッシ</t>
    </rPh>
    <rPh sb="14" eb="16">
      <t>バアイ</t>
    </rPh>
    <rPh sb="18" eb="20">
      <t>キカン</t>
    </rPh>
    <rPh sb="22" eb="24">
      <t>キニュウ</t>
    </rPh>
    <phoneticPr fontId="3"/>
  </si>
  <si>
    <t xml:space="preserve">  </t>
    <phoneticPr fontId="3"/>
  </si>
  <si>
    <t>　　 ※　施設においては、65歳以上の者が対象となります。</t>
    <rPh sb="5" eb="7">
      <t>シセツ</t>
    </rPh>
    <rPh sb="15" eb="16">
      <t>サイ</t>
    </rPh>
    <rPh sb="16" eb="18">
      <t>イジョウ</t>
    </rPh>
    <rPh sb="19" eb="20">
      <t>モノ</t>
    </rPh>
    <rPh sb="21" eb="23">
      <t>タイショウ</t>
    </rPh>
    <phoneticPr fontId="3"/>
  </si>
  <si>
    <t xml:space="preserve">   所 在 地 </t>
    <rPh sb="3" eb="4">
      <t>ショ</t>
    </rPh>
    <rPh sb="5" eb="6">
      <t>ザイ</t>
    </rPh>
    <rPh sb="7" eb="8">
      <t>チ</t>
    </rPh>
    <phoneticPr fontId="3"/>
  </si>
  <si>
    <t>委託料</t>
    <rPh sb="0" eb="3">
      <t>イタクリョウ</t>
    </rPh>
    <phoneticPr fontId="3"/>
  </si>
  <si>
    <t>※</t>
    <phoneticPr fontId="3"/>
  </si>
  <si>
    <t>上記対象項目を入力すると、チェックリスト（第6号様式）に自動反映されます</t>
    <rPh sb="2" eb="4">
      <t>タイショウ</t>
    </rPh>
    <rPh sb="4" eb="6">
      <t>コウモク</t>
    </rPh>
    <phoneticPr fontId="3"/>
  </si>
  <si>
    <t>選択して下さい▼</t>
    <rPh sb="0" eb="2">
      <t>センタク</t>
    </rPh>
    <rPh sb="4" eb="5">
      <t>クダ</t>
    </rPh>
    <phoneticPr fontId="3"/>
  </si>
  <si>
    <t>神奈川県</t>
  </si>
  <si>
    <t>北海道</t>
  </si>
  <si>
    <t>青森県</t>
  </si>
  <si>
    <t>岩手県</t>
  </si>
  <si>
    <t>宮城県</t>
  </si>
  <si>
    <t>秋田県</t>
  </si>
  <si>
    <t>山形県</t>
  </si>
  <si>
    <t>福島県</t>
  </si>
  <si>
    <t>茨城県</t>
  </si>
  <si>
    <t>栃木県</t>
  </si>
  <si>
    <t>群馬県</t>
  </si>
  <si>
    <t>埼玉県</t>
  </si>
  <si>
    <t>千葉県</t>
  </si>
  <si>
    <t>東京都</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</si>
  <si>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</si>
  <si>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</si>
  <si>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</si>
  <si>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</si>
  <si>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</si>
  <si>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</si>
  <si>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</si>
  <si>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</si>
  <si>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</si>
  <si>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</si>
  <si>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</si>
  <si>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</si>
  <si>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</si>
  <si>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</si>
  <si>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</si>
  <si>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</si>
  <si>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</si>
  <si>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</si>
  <si>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</si>
  <si>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</si>
  <si>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</si>
  <si>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</si>
  <si>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</si>
  <si>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</si>
  <si>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</si>
  <si>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</si>
  <si>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</si>
  <si>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</si>
  <si>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</si>
  <si>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</si>
  <si>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</si>
  <si>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</si>
  <si>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</si>
  <si>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※万が一上記変更が生じた場合は、必ず審査担当者までご連絡お願いします</t>
    <rPh sb="1" eb="2">
      <t>マン</t>
    </rPh>
    <rPh sb="3" eb="4">
      <t>イチ</t>
    </rPh>
    <rPh sb="4" eb="6">
      <t>ジョウキ</t>
    </rPh>
    <rPh sb="6" eb="8">
      <t>ヘンコウ</t>
    </rPh>
    <rPh sb="9" eb="10">
      <t>ショウ</t>
    </rPh>
    <rPh sb="12" eb="14">
      <t>バアイ</t>
    </rPh>
    <rPh sb="16" eb="17">
      <t>カナラ</t>
    </rPh>
    <rPh sb="18" eb="20">
      <t>シンサ</t>
    </rPh>
    <rPh sb="20" eb="23">
      <t>タントウシャ</t>
    </rPh>
    <rPh sb="26" eb="28">
      <t>レンラク</t>
    </rPh>
    <rPh sb="29" eb="30">
      <t>ネガ</t>
    </rPh>
    <phoneticPr fontId="3"/>
  </si>
  <si>
    <t>都道府県</t>
    <rPh sb="0" eb="4">
      <t>トドウフケン</t>
    </rPh>
    <phoneticPr fontId="3"/>
  </si>
  <si>
    <t>郵便番号　　　　　</t>
    <rPh sb="0" eb="4">
      <t>ユウビンバンゴウ</t>
    </rPh>
    <phoneticPr fontId="3"/>
  </si>
  <si>
    <t>法 人 名</t>
    <rPh sb="0" eb="1">
      <t>ホウ</t>
    </rPh>
    <rPh sb="2" eb="3">
      <t>ヒト</t>
    </rPh>
    <rPh sb="4" eb="5">
      <t>メイ</t>
    </rPh>
    <phoneticPr fontId="23"/>
  </si>
  <si>
    <t>補助対象外</t>
    <rPh sb="0" eb="2">
      <t>ホジョ</t>
    </rPh>
    <rPh sb="2" eb="4">
      <t>タイショウ</t>
    </rPh>
    <rPh sb="4" eb="5">
      <t>ガイ</t>
    </rPh>
    <phoneticPr fontId="3"/>
  </si>
  <si>
    <t>➂2年生以上</t>
  </si>
  <si>
    <t>➂2年生以上</t>
    <phoneticPr fontId="3"/>
  </si>
  <si>
    <t>➃留年生</t>
  </si>
  <si>
    <t>➃留年生</t>
    <phoneticPr fontId="3"/>
  </si>
  <si>
    <r>
      <t>⑤編入生</t>
    </r>
    <r>
      <rPr>
        <sz val="9"/>
        <rFont val="游ゴシック"/>
        <family val="3"/>
        <charset val="128"/>
      </rPr>
      <t>(※)</t>
    </r>
    <phoneticPr fontId="3"/>
  </si>
  <si>
    <r>
      <t>② 編入生</t>
    </r>
    <r>
      <rPr>
        <sz val="9"/>
        <rFont val="游ゴシック"/>
        <family val="3"/>
        <charset val="128"/>
      </rPr>
      <t>(※)</t>
    </r>
    <rPh sb="2" eb="4">
      <t>ヘンニュウ</t>
    </rPh>
    <rPh sb="4" eb="5">
      <t>セイ</t>
    </rPh>
    <phoneticPr fontId="3"/>
  </si>
  <si>
    <t>[施設名]</t>
    <phoneticPr fontId="3"/>
  </si>
  <si>
    <t>⑥ 65歳以上</t>
    <rPh sb="4" eb="7">
      <t>サイイジョウ</t>
    </rPh>
    <phoneticPr fontId="3"/>
  </si>
  <si>
    <t>⑦ 65歳未満</t>
    <rPh sb="4" eb="7">
      <t>サイミマン</t>
    </rPh>
    <phoneticPr fontId="3"/>
  </si>
  <si>
    <t>[学校名]</t>
    <phoneticPr fontId="3"/>
  </si>
  <si>
    <t>学校</t>
    <rPh sb="0" eb="2">
      <t>ガッコウ</t>
    </rPh>
    <phoneticPr fontId="3"/>
  </si>
  <si>
    <r>
      <t>計　</t>
    </r>
    <r>
      <rPr>
        <sz val="9"/>
        <rFont val="游ゴシック"/>
        <family val="3"/>
        <charset val="128"/>
      </rPr>
      <t>（補助対象者①②⑥のみ自動計上）</t>
    </r>
    <rPh sb="0" eb="1">
      <t>ケイ</t>
    </rPh>
    <rPh sb="3" eb="5">
      <t>ホジョ</t>
    </rPh>
    <rPh sb="5" eb="7">
      <t>タイショウ</t>
    </rPh>
    <rPh sb="7" eb="8">
      <t>シャ</t>
    </rPh>
    <rPh sb="13" eb="15">
      <t>ジドウ</t>
    </rPh>
    <rPh sb="15" eb="17">
      <t>ケイジョウ</t>
    </rPh>
    <phoneticPr fontId="3"/>
  </si>
  <si>
    <r>
      <t>　　　合　　　　　計　</t>
    </r>
    <r>
      <rPr>
        <sz val="9"/>
        <rFont val="游ゴシック"/>
        <family val="3"/>
        <charset val="128"/>
      </rPr>
      <t>（補助対象者①②⑥のみ自動計上）</t>
    </r>
    <rPh sb="3" eb="4">
      <t>ゴウ</t>
    </rPh>
    <rPh sb="9" eb="10">
      <t>ケイ</t>
    </rPh>
    <rPh sb="22" eb="24">
      <t>ジドウ</t>
    </rPh>
    <rPh sb="24" eb="26">
      <t>ケイジョウ</t>
    </rPh>
    <phoneticPr fontId="3"/>
  </si>
  <si>
    <r>
      <t xml:space="preserve">                                  計　</t>
    </r>
    <r>
      <rPr>
        <sz val="9"/>
        <rFont val="游ゴシック"/>
        <family val="3"/>
        <charset val="128"/>
      </rPr>
      <t>（補助対象者①②⑥のみ自動計上）</t>
    </r>
    <rPh sb="34" eb="35">
      <t>ケイ</t>
    </rPh>
    <rPh sb="37" eb="39">
      <t>ホジョ</t>
    </rPh>
    <rPh sb="39" eb="41">
      <t>タイショウ</t>
    </rPh>
    <rPh sb="41" eb="42">
      <t>シャ</t>
    </rPh>
    <rPh sb="47" eb="49">
      <t>ジドウ</t>
    </rPh>
    <rPh sb="49" eb="51">
      <t>ケイジョウ</t>
    </rPh>
    <phoneticPr fontId="3"/>
  </si>
  <si>
    <r>
      <t>対象となる項目に</t>
    </r>
    <r>
      <rPr>
        <b/>
        <sz val="11"/>
        <color rgb="FF002060"/>
        <rFont val="游ゴシック"/>
        <family val="3"/>
        <charset val="128"/>
      </rPr>
      <t>チェック</t>
    </r>
    <r>
      <rPr>
        <sz val="11"/>
        <color rgb="FF002060"/>
        <rFont val="游ゴシック"/>
        <family val="3"/>
        <charset val="128"/>
      </rPr>
      <t>を必ず入れて下さい</t>
    </r>
    <rPh sb="0" eb="2">
      <t>タイショウ</t>
    </rPh>
    <rPh sb="5" eb="7">
      <t>コウモク</t>
    </rPh>
    <rPh sb="13" eb="14">
      <t>カナラ</t>
    </rPh>
    <rPh sb="15" eb="16">
      <t>イ</t>
    </rPh>
    <rPh sb="18" eb="19">
      <t>クダ</t>
    </rPh>
    <phoneticPr fontId="3"/>
  </si>
  <si>
    <t>大学、高等学校、高等専門学校、専修学校又は各種学校の学生若しくは生徒である。</t>
    <phoneticPr fontId="3"/>
  </si>
  <si>
    <t>大学、高等学校、高等専門学校、専修学校又は各種学校の学生若しくは生徒である。</t>
    <rPh sb="0" eb="2">
      <t>ダイガク</t>
    </rPh>
    <rPh sb="3" eb="5">
      <t>コウトウ</t>
    </rPh>
    <rPh sb="5" eb="7">
      <t>ガッコウ</t>
    </rPh>
    <rPh sb="8" eb="10">
      <t>コウトウ</t>
    </rPh>
    <rPh sb="10" eb="12">
      <t>センモン</t>
    </rPh>
    <rPh sb="12" eb="14">
      <t>ガッコウ</t>
    </rPh>
    <rPh sb="15" eb="17">
      <t>センシュウ</t>
    </rPh>
    <rPh sb="17" eb="19">
      <t>ガッコウ</t>
    </rPh>
    <rPh sb="19" eb="20">
      <t>マタ</t>
    </rPh>
    <rPh sb="21" eb="23">
      <t>カクシュ</t>
    </rPh>
    <rPh sb="23" eb="25">
      <t>ガッコウ</t>
    </rPh>
    <rPh sb="26" eb="28">
      <t>ガクセイ</t>
    </rPh>
    <rPh sb="28" eb="29">
      <t>モ</t>
    </rPh>
    <rPh sb="32" eb="34">
      <t>セイト</t>
    </rPh>
    <phoneticPr fontId="3"/>
  </si>
  <si>
    <t>(I)</t>
    <phoneticPr fontId="3"/>
  </si>
  <si>
    <t>(J)</t>
    <phoneticPr fontId="3"/>
  </si>
  <si>
    <t>施設も補助対象外です。</t>
    <rPh sb="0" eb="2">
      <t>シセツ</t>
    </rPh>
    <rPh sb="3" eb="5">
      <t>ホジョ</t>
    </rPh>
    <rPh sb="5" eb="7">
      <t>タイショウ</t>
    </rPh>
    <rPh sb="7" eb="8">
      <t>ガイ</t>
    </rPh>
    <phoneticPr fontId="3"/>
  </si>
  <si>
    <t>○他法人からの編入生（②）は補助対象となります。</t>
    <phoneticPr fontId="3"/>
  </si>
  <si>
    <t>○八王子市は、学校及び</t>
    <rPh sb="1" eb="4">
      <t>ハチオウジ</t>
    </rPh>
    <rPh sb="4" eb="5">
      <t>シ</t>
    </rPh>
    <rPh sb="7" eb="9">
      <t>ガッコウ</t>
    </rPh>
    <rPh sb="9" eb="10">
      <t>オヨ</t>
    </rPh>
    <phoneticPr fontId="3"/>
  </si>
  <si>
    <t>(6) 学校（施設）ごとに記入して下さい。3校（施設）以上の場合は、複数用の様式にてご記入下さい</t>
    <phoneticPr fontId="3"/>
  </si>
  <si>
    <t>(5) 施設等において、入所者が補助対象です。通所者や職員等は補助対象外です</t>
    <phoneticPr fontId="3"/>
  </si>
  <si>
    <t>(4) 施設等において、当該年度に65歳以上に達する者が補助対象です</t>
    <phoneticPr fontId="3"/>
  </si>
  <si>
    <t>(3) 学校等において、前年度以前に実施した者は、補助対象外です</t>
    <phoneticPr fontId="3"/>
  </si>
  <si>
    <t>(2) 学校等において、当該年度に入学し、健康診断を実施した者が補助対象です</t>
    <phoneticPr fontId="3"/>
  </si>
  <si>
    <t>(1) 本事業は、当該年度中に健診の実施から健診相手先への支払までが完了するものが補助対象です。</t>
    <rPh sb="4" eb="5">
      <t>ホン</t>
    </rPh>
    <rPh sb="5" eb="7">
      <t>ジギョウ</t>
    </rPh>
    <rPh sb="9" eb="11">
      <t>トウガイ</t>
    </rPh>
    <rPh sb="11" eb="14">
      <t>ネンドチュウ</t>
    </rPh>
    <rPh sb="15" eb="17">
      <t>ケンシン</t>
    </rPh>
    <rPh sb="18" eb="20">
      <t>ジッシ</t>
    </rPh>
    <rPh sb="22" eb="24">
      <t>ケンシン</t>
    </rPh>
    <rPh sb="24" eb="26">
      <t>アイテ</t>
    </rPh>
    <rPh sb="26" eb="27">
      <t>サキ</t>
    </rPh>
    <rPh sb="29" eb="31">
      <t>シハラ</t>
    </rPh>
    <rPh sb="34" eb="36">
      <t>カンリョウ</t>
    </rPh>
    <rPh sb="41" eb="43">
      <t>ホジョ</t>
    </rPh>
    <rPh sb="43" eb="45">
      <t>タイショウ</t>
    </rPh>
    <phoneticPr fontId="3"/>
  </si>
  <si>
    <t>都　補　助　所　要　額　</t>
    <rPh sb="0" eb="1">
      <t>ト</t>
    </rPh>
    <rPh sb="2" eb="3">
      <t>タスク</t>
    </rPh>
    <rPh sb="4" eb="5">
      <t>スケ</t>
    </rPh>
    <rPh sb="6" eb="7">
      <t>ショ</t>
    </rPh>
    <rPh sb="8" eb="9">
      <t>ヨウ</t>
    </rPh>
    <rPh sb="10" eb="11">
      <t>ガク</t>
    </rPh>
    <phoneticPr fontId="3"/>
  </si>
  <si>
    <t>法人番号</t>
    <rPh sb="0" eb="2">
      <t>ホウジン</t>
    </rPh>
    <rPh sb="2" eb="4">
      <t>バンゴウ</t>
    </rPh>
    <phoneticPr fontId="3"/>
  </si>
  <si>
    <t>法人名</t>
    <rPh sb="0" eb="2">
      <t>ホウジン</t>
    </rPh>
    <rPh sb="2" eb="3">
      <t>メイ</t>
    </rPh>
    <phoneticPr fontId="3"/>
  </si>
  <si>
    <t>都道府県</t>
    <rPh sb="0" eb="4">
      <t>トドウフケン</t>
    </rPh>
    <phoneticPr fontId="3"/>
  </si>
  <si>
    <t>所在地</t>
    <rPh sb="0" eb="3">
      <t>ショザイチ</t>
    </rPh>
    <phoneticPr fontId="3"/>
  </si>
  <si>
    <t>交付申請日</t>
    <rPh sb="0" eb="2">
      <t>コウフ</t>
    </rPh>
    <rPh sb="2" eb="4">
      <t>シンセイ</t>
    </rPh>
    <rPh sb="4" eb="5">
      <t>ビ</t>
    </rPh>
    <phoneticPr fontId="3"/>
  </si>
  <si>
    <t>事業予算</t>
    <rPh sb="0" eb="2">
      <t>ジギョウ</t>
    </rPh>
    <rPh sb="2" eb="4">
      <t>ヨサン</t>
    </rPh>
    <phoneticPr fontId="3"/>
  </si>
  <si>
    <t>対象経費総額</t>
    <rPh sb="0" eb="2">
      <t>タイショウ</t>
    </rPh>
    <rPh sb="2" eb="4">
      <t>ケイヒ</t>
    </rPh>
    <rPh sb="4" eb="6">
      <t>ソウガク</t>
    </rPh>
    <phoneticPr fontId="3"/>
  </si>
  <si>
    <t>総事業予定経費総額</t>
    <rPh sb="0" eb="1">
      <t>ソウ</t>
    </rPh>
    <rPh sb="1" eb="3">
      <t>ジギョウ</t>
    </rPh>
    <rPh sb="3" eb="5">
      <t>ヨテイ</t>
    </rPh>
    <rPh sb="5" eb="7">
      <t>ケイヒ</t>
    </rPh>
    <rPh sb="7" eb="9">
      <t>ソウガク</t>
    </rPh>
    <phoneticPr fontId="3"/>
  </si>
  <si>
    <t>代表者名</t>
    <rPh sb="0" eb="3">
      <t>ダイヒョウシャ</t>
    </rPh>
    <rPh sb="3" eb="4">
      <t>メイ</t>
    </rPh>
    <phoneticPr fontId="3"/>
  </si>
  <si>
    <t>代表者職</t>
    <rPh sb="0" eb="3">
      <t>ダイヒョウシャ</t>
    </rPh>
    <rPh sb="3" eb="4">
      <t>ショク</t>
    </rPh>
    <phoneticPr fontId="3"/>
  </si>
  <si>
    <t>対象経費の支出予定額（Ｄ）</t>
    <rPh sb="0" eb="2">
      <t>タイショウ</t>
    </rPh>
    <rPh sb="2" eb="4">
      <t>ケイヒ</t>
    </rPh>
    <rPh sb="5" eb="7">
      <t>シシュツ</t>
    </rPh>
    <rPh sb="7" eb="9">
      <t>ヨテイ</t>
    </rPh>
    <rPh sb="9" eb="10">
      <t>ガク</t>
    </rPh>
    <phoneticPr fontId="3"/>
  </si>
  <si>
    <t>都補助基本額（Ｆ）</t>
    <rPh sb="0" eb="1">
      <t>ト</t>
    </rPh>
    <rPh sb="1" eb="3">
      <t>ホジョ</t>
    </rPh>
    <rPh sb="3" eb="5">
      <t>キホン</t>
    </rPh>
    <rPh sb="5" eb="6">
      <t>ガク</t>
    </rPh>
    <phoneticPr fontId="3"/>
  </si>
  <si>
    <t>都補助所要額　　　　　　　　交付決定額（Ｈ）</t>
    <rPh sb="0" eb="1">
      <t>ト</t>
    </rPh>
    <rPh sb="1" eb="3">
      <t>ホジョ</t>
    </rPh>
    <rPh sb="3" eb="5">
      <t>ショヨウ</t>
    </rPh>
    <rPh sb="5" eb="6">
      <t>ガク</t>
    </rPh>
    <rPh sb="14" eb="16">
      <t>コウフ</t>
    </rPh>
    <rPh sb="16" eb="18">
      <t>ケッテイ</t>
    </rPh>
    <rPh sb="18" eb="19">
      <t>ガク</t>
    </rPh>
    <phoneticPr fontId="3"/>
  </si>
  <si>
    <t>寄附金その他の収入額（Ｂ）</t>
    <rPh sb="0" eb="3">
      <t>キフキン</t>
    </rPh>
    <rPh sb="5" eb="6">
      <t>タ</t>
    </rPh>
    <rPh sb="7" eb="9">
      <t>シュウニュウ</t>
    </rPh>
    <rPh sb="9" eb="10">
      <t>ガク</t>
    </rPh>
    <phoneticPr fontId="3"/>
  </si>
  <si>
    <t>総事業費（Ａ）</t>
    <rPh sb="0" eb="4">
      <t>ソウジギョウヒ</t>
    </rPh>
    <phoneticPr fontId="3"/>
  </si>
  <si>
    <t>第3号様式</t>
    <rPh sb="0" eb="1">
      <t>ダイ</t>
    </rPh>
    <rPh sb="2" eb="3">
      <t>ゴウ</t>
    </rPh>
    <rPh sb="3" eb="5">
      <t>ヨウシキ</t>
    </rPh>
    <phoneticPr fontId="3"/>
  </si>
  <si>
    <t>第2号様式</t>
    <rPh sb="0" eb="1">
      <t>ダイ</t>
    </rPh>
    <rPh sb="2" eb="3">
      <t>ゴウ</t>
    </rPh>
    <rPh sb="3" eb="5">
      <t>ヨウシキ</t>
    </rPh>
    <phoneticPr fontId="3"/>
  </si>
  <si>
    <t>第4号様式</t>
    <rPh sb="0" eb="1">
      <t>ダイ</t>
    </rPh>
    <rPh sb="2" eb="3">
      <t>ゴウ</t>
    </rPh>
    <rPh sb="3" eb="5">
      <t>ヨウシキ</t>
    </rPh>
    <phoneticPr fontId="3"/>
  </si>
  <si>
    <t>第5様式</t>
    <rPh sb="0" eb="1">
      <t>ダイ</t>
    </rPh>
    <rPh sb="2" eb="4">
      <t>ヨウシキ</t>
    </rPh>
    <phoneticPr fontId="3"/>
  </si>
  <si>
    <t>第1号様式</t>
    <rPh sb="0" eb="1">
      <t>ダイ</t>
    </rPh>
    <rPh sb="2" eb="3">
      <t>ゴウ</t>
    </rPh>
    <rPh sb="3" eb="5">
      <t>ヨウシキ</t>
    </rPh>
    <phoneticPr fontId="3"/>
  </si>
  <si>
    <t>基本情報入力シート</t>
    <rPh sb="0" eb="2">
      <t>キホン</t>
    </rPh>
    <rPh sb="2" eb="4">
      <t>ジョウホウ</t>
    </rPh>
    <rPh sb="4" eb="6">
      <t>ニュウリョク</t>
    </rPh>
    <phoneticPr fontId="3"/>
  </si>
  <si>
    <t>事業予定人数　　　　　　　　（補助対象者）</t>
    <rPh sb="0" eb="2">
      <t>ジギョウ</t>
    </rPh>
    <rPh sb="2" eb="4">
      <t>ヨテイ</t>
    </rPh>
    <rPh sb="4" eb="6">
      <t>ニンズウ</t>
    </rPh>
    <rPh sb="15" eb="17">
      <t>ホジョ</t>
    </rPh>
    <rPh sb="17" eb="19">
      <t>タイショウ</t>
    </rPh>
    <rPh sb="19" eb="20">
      <t>シャ</t>
    </rPh>
    <phoneticPr fontId="3"/>
  </si>
  <si>
    <t>1年生</t>
    <rPh sb="1" eb="3">
      <t>ネンセイ</t>
    </rPh>
    <phoneticPr fontId="3"/>
  </si>
  <si>
    <t>編入生</t>
    <rPh sb="0" eb="2">
      <t>ヘンニュウ</t>
    </rPh>
    <rPh sb="2" eb="3">
      <t>ナマ</t>
    </rPh>
    <phoneticPr fontId="3"/>
  </si>
  <si>
    <t>　　　　　　学生</t>
    <rPh sb="6" eb="8">
      <t>ガクセイ</t>
    </rPh>
    <phoneticPr fontId="3"/>
  </si>
  <si>
    <t>施設</t>
    <rPh sb="0" eb="2">
      <t>シセツ</t>
    </rPh>
    <phoneticPr fontId="3"/>
  </si>
  <si>
    <t>65歳以上</t>
    <rPh sb="2" eb="5">
      <t>サイイジョウ</t>
    </rPh>
    <phoneticPr fontId="3"/>
  </si>
  <si>
    <t>　　　　　　　学　生</t>
    <rPh sb="7" eb="8">
      <t>ガク</t>
    </rPh>
    <rPh sb="9" eb="10">
      <t>セイ</t>
    </rPh>
    <phoneticPr fontId="3"/>
  </si>
  <si>
    <t>基準算定額</t>
    <rPh sb="0" eb="2">
      <t>キジュン</t>
    </rPh>
    <rPh sb="2" eb="4">
      <t>サンテイ</t>
    </rPh>
    <rPh sb="4" eb="5">
      <t>ガク</t>
    </rPh>
    <phoneticPr fontId="3"/>
  </si>
  <si>
    <t>担当者名</t>
    <rPh sb="0" eb="3">
      <t>タントウシャ</t>
    </rPh>
    <rPh sb="3" eb="4">
      <t>メイ</t>
    </rPh>
    <phoneticPr fontId="3"/>
  </si>
  <si>
    <t>担当部署</t>
    <rPh sb="0" eb="2">
      <t>タントウ</t>
    </rPh>
    <rPh sb="2" eb="4">
      <t>ブショ</t>
    </rPh>
    <phoneticPr fontId="3"/>
  </si>
  <si>
    <t>連絡先</t>
    <rPh sb="0" eb="3">
      <t>レンラクサキ</t>
    </rPh>
    <phoneticPr fontId="3"/>
  </si>
  <si>
    <t>メールアドレス</t>
    <phoneticPr fontId="3"/>
  </si>
  <si>
    <t>書類郵送先住所</t>
    <rPh sb="0" eb="2">
      <t>ショルイ</t>
    </rPh>
    <rPh sb="2" eb="4">
      <t>ユウソウ</t>
    </rPh>
    <rPh sb="4" eb="5">
      <t>サキ</t>
    </rPh>
    <rPh sb="5" eb="7">
      <t>ジュウショ</t>
    </rPh>
    <phoneticPr fontId="3"/>
  </si>
  <si>
    <t>書類郵送先宛名</t>
    <rPh sb="0" eb="2">
      <t>ショルイ</t>
    </rPh>
    <rPh sb="2" eb="4">
      <t>ユウソウ</t>
    </rPh>
    <rPh sb="4" eb="5">
      <t>サキ</t>
    </rPh>
    <rPh sb="5" eb="7">
      <t>アテナ</t>
    </rPh>
    <phoneticPr fontId="3"/>
  </si>
  <si>
    <t>郵送先都道府県</t>
    <rPh sb="0" eb="2">
      <t>ユウソウ</t>
    </rPh>
    <rPh sb="2" eb="3">
      <t>サキ</t>
    </rPh>
    <rPh sb="3" eb="7">
      <t>トドウフケン</t>
    </rPh>
    <phoneticPr fontId="3"/>
  </si>
  <si>
    <t>郵送先郵便番号</t>
    <rPh sb="0" eb="2">
      <t>ユウソウ</t>
    </rPh>
    <rPh sb="2" eb="3">
      <t>サキ</t>
    </rPh>
    <rPh sb="3" eb="7">
      <t>ユウビンバンゴウ</t>
    </rPh>
    <phoneticPr fontId="3"/>
  </si>
  <si>
    <r>
      <t xml:space="preserve">法人所在地
</t>
    </r>
    <r>
      <rPr>
        <sz val="8"/>
        <rFont val="游ゴシック"/>
        <family val="3"/>
        <charset val="128"/>
      </rPr>
      <t>※都道府県 必須</t>
    </r>
    <rPh sb="0" eb="2">
      <t>ホウジン</t>
    </rPh>
    <rPh sb="2" eb="5">
      <t>ショザイチ</t>
    </rPh>
    <rPh sb="7" eb="11">
      <t>トドウフケン</t>
    </rPh>
    <rPh sb="12" eb="14">
      <t>ヒッス</t>
    </rPh>
    <phoneticPr fontId="3"/>
  </si>
  <si>
    <t xml:space="preserve">書類郵送先
住　所　　　  </t>
    <rPh sb="0" eb="2">
      <t>ショルイ</t>
    </rPh>
    <rPh sb="2" eb="4">
      <t>ユウソウ</t>
    </rPh>
    <rPh sb="4" eb="5">
      <t>サキ</t>
    </rPh>
    <rPh sb="6" eb="7">
      <t>スミ</t>
    </rPh>
    <rPh sb="8" eb="9">
      <t>ショ</t>
    </rPh>
    <phoneticPr fontId="3"/>
  </si>
  <si>
    <t xml:space="preserve">書類郵送先
宛　名　　　  </t>
    <rPh sb="0" eb="2">
      <t>ショルイ</t>
    </rPh>
    <rPh sb="2" eb="4">
      <t>ユウソウ</t>
    </rPh>
    <rPh sb="4" eb="5">
      <t>サキ</t>
    </rPh>
    <rPh sb="6" eb="7">
      <t>アテ</t>
    </rPh>
    <rPh sb="8" eb="9">
      <t>ナ</t>
    </rPh>
    <phoneticPr fontId="3"/>
  </si>
  <si>
    <r>
      <rPr>
        <b/>
        <sz val="11"/>
        <color rgb="FF002060"/>
        <rFont val="游ゴシック"/>
        <family val="3"/>
        <charset val="128"/>
      </rPr>
      <t xml:space="preserve">黄色のセルに入力してください（他のシートも同様です）。
</t>
    </r>
    <r>
      <rPr>
        <sz val="11"/>
        <color rgb="FF002060"/>
        <rFont val="游ゴシック"/>
        <family val="3"/>
        <charset val="128"/>
      </rPr>
      <t>また数字は</t>
    </r>
    <r>
      <rPr>
        <b/>
        <sz val="11"/>
        <color rgb="FF002060"/>
        <rFont val="游ゴシック"/>
        <family val="3"/>
        <charset val="128"/>
      </rPr>
      <t>半角</t>
    </r>
    <r>
      <rPr>
        <sz val="11"/>
        <color rgb="FF002060"/>
        <rFont val="游ゴシック"/>
        <family val="3"/>
        <charset val="128"/>
      </rPr>
      <t>で入力して下さい。</t>
    </r>
    <rPh sb="0" eb="2">
      <t>キイロ</t>
    </rPh>
    <rPh sb="6" eb="8">
      <t>ニュウリョク</t>
    </rPh>
    <rPh sb="15" eb="16">
      <t>タ</t>
    </rPh>
    <rPh sb="21" eb="23">
      <t>ドウヨウ</t>
    </rPh>
    <rPh sb="30" eb="32">
      <t>スウジ</t>
    </rPh>
    <rPh sb="33" eb="34">
      <t>ハン</t>
    </rPh>
    <rPh sb="34" eb="35">
      <t>カク</t>
    </rPh>
    <rPh sb="36" eb="38">
      <t>ニュウリョク</t>
    </rPh>
    <rPh sb="40" eb="41">
      <t>クダ</t>
    </rPh>
    <phoneticPr fontId="3"/>
  </si>
  <si>
    <r>
      <t xml:space="preserve">入所施設に入所している者である。
</t>
    </r>
    <r>
      <rPr>
        <sz val="10"/>
        <rFont val="游ゴシック"/>
        <family val="3"/>
        <charset val="128"/>
      </rPr>
      <t>※通所施設は対象外です。</t>
    </r>
    <phoneticPr fontId="3"/>
  </si>
  <si>
    <r>
      <t xml:space="preserve">第一種社会福祉事業を行う施設である。
</t>
    </r>
    <r>
      <rPr>
        <sz val="10"/>
        <rFont val="游ゴシック"/>
        <family val="3"/>
        <charset val="128"/>
      </rPr>
      <t>※第二種社会福祉事業を行う施設は対象外です。</t>
    </r>
    <phoneticPr fontId="3"/>
  </si>
  <si>
    <r>
      <t xml:space="preserve">65歳に達する日の属する年度以降の者である。
</t>
    </r>
    <r>
      <rPr>
        <sz val="10"/>
        <rFont val="游ゴシック"/>
        <family val="3"/>
        <charset val="128"/>
      </rPr>
      <t>※65歳未満の者は対象外です。</t>
    </r>
    <phoneticPr fontId="3"/>
  </si>
  <si>
    <t>各種学校</t>
    <rPh sb="0" eb="2">
      <t>カクシュ</t>
    </rPh>
    <rPh sb="2" eb="4">
      <t>ガッコウ</t>
    </rPh>
    <phoneticPr fontId="3"/>
  </si>
  <si>
    <t>高等専門学校</t>
    <rPh sb="0" eb="2">
      <t>コウトウ</t>
    </rPh>
    <rPh sb="2" eb="4">
      <t>センモン</t>
    </rPh>
    <rPh sb="4" eb="6">
      <t>ガッコウ</t>
    </rPh>
    <phoneticPr fontId="3"/>
  </si>
  <si>
    <t>年度/補助金名</t>
    <rPh sb="0" eb="2">
      <t>ネンド</t>
    </rPh>
    <rPh sb="3" eb="6">
      <t>ホジョキン</t>
    </rPh>
    <rPh sb="6" eb="7">
      <t>メイ</t>
    </rPh>
    <phoneticPr fontId="23"/>
  </si>
  <si>
    <t>補助金番号</t>
    <rPh sb="0" eb="3">
      <t>ホジョキン</t>
    </rPh>
    <rPh sb="3" eb="5">
      <t>バンゴウ</t>
    </rPh>
    <phoneticPr fontId="23"/>
  </si>
  <si>
    <t>事業名</t>
    <rPh sb="0" eb="2">
      <t>ジギョウ</t>
    </rPh>
    <rPh sb="2" eb="3">
      <t>メイ</t>
    </rPh>
    <phoneticPr fontId="23"/>
  </si>
  <si>
    <t>私立学校等結核予防費都費補助事業</t>
  </si>
  <si>
    <r>
      <t xml:space="preserve">都補助所要額
</t>
    </r>
    <r>
      <rPr>
        <sz val="11"/>
        <color theme="0"/>
        <rFont val="游ゴシック"/>
        <family val="3"/>
        <charset val="128"/>
      </rPr>
      <t>（変更交付申請額）</t>
    </r>
    <rPh sb="8" eb="10">
      <t>ヘンコウ</t>
    </rPh>
    <rPh sb="10" eb="12">
      <t>コウフ</t>
    </rPh>
    <rPh sb="12" eb="14">
      <t>シンセイ</t>
    </rPh>
    <rPh sb="14" eb="15">
      <t>ガク</t>
    </rPh>
    <phoneticPr fontId="24"/>
  </si>
  <si>
    <t>第７号様式（変更交付申請用）</t>
    <rPh sb="0" eb="1">
      <t>ダイ</t>
    </rPh>
    <rPh sb="2" eb="3">
      <t>ゴウ</t>
    </rPh>
    <rPh sb="3" eb="5">
      <t>ヨウシキ</t>
    </rPh>
    <rPh sb="6" eb="8">
      <t>ヘンコウ</t>
    </rPh>
    <rPh sb="8" eb="10">
      <t>コウフ</t>
    </rPh>
    <rPh sb="10" eb="13">
      <t>シンセイヨウ</t>
    </rPh>
    <phoneticPr fontId="3"/>
  </si>
  <si>
    <t>　既交付決定額</t>
    <rPh sb="1" eb="2">
      <t>スデ</t>
    </rPh>
    <rPh sb="2" eb="4">
      <t>コウフ</t>
    </rPh>
    <rPh sb="4" eb="6">
      <t>ケッテイ</t>
    </rPh>
    <rPh sb="6" eb="7">
      <t>ガク</t>
    </rPh>
    <phoneticPr fontId="3"/>
  </si>
  <si>
    <t>　今回変更増額</t>
    <rPh sb="1" eb="3">
      <t>コンカイ</t>
    </rPh>
    <rPh sb="3" eb="5">
      <t>ヘンコウ</t>
    </rPh>
    <rPh sb="5" eb="7">
      <t>ゾウガク</t>
    </rPh>
    <phoneticPr fontId="3"/>
  </si>
  <si>
    <t>金</t>
    <rPh sb="0" eb="1">
      <t>キン</t>
    </rPh>
    <phoneticPr fontId="3"/>
  </si>
  <si>
    <t>　事業内容</t>
    <rPh sb="1" eb="3">
      <t>ジギョウ</t>
    </rPh>
    <rPh sb="3" eb="5">
      <t>ナイヨウ</t>
    </rPh>
    <phoneticPr fontId="3"/>
  </si>
  <si>
    <t>　変更申請金額</t>
    <rPh sb="1" eb="3">
      <t>ヘンコウ</t>
    </rPh>
    <rPh sb="3" eb="5">
      <t>シンセイ</t>
    </rPh>
    <rPh sb="5" eb="6">
      <t>キン</t>
    </rPh>
    <rPh sb="6" eb="7">
      <t>ガク</t>
    </rPh>
    <phoneticPr fontId="3"/>
  </si>
  <si>
    <t>　事業目的</t>
    <rPh sb="1" eb="3">
      <t>ジギョウ</t>
    </rPh>
    <rPh sb="3" eb="5">
      <t>モクテキ</t>
    </rPh>
    <phoneticPr fontId="3"/>
  </si>
  <si>
    <t>　変更理由</t>
    <rPh sb="1" eb="3">
      <t>ヘンコウ</t>
    </rPh>
    <rPh sb="3" eb="5">
      <t>リユウ</t>
    </rPh>
    <phoneticPr fontId="3"/>
  </si>
  <si>
    <t>　所要経費</t>
    <rPh sb="1" eb="3">
      <t>ショヨウ</t>
    </rPh>
    <rPh sb="3" eb="5">
      <t>ケイヒ</t>
    </rPh>
    <phoneticPr fontId="3"/>
  </si>
  <si>
    <t>別紙支出予定額調書のとおり（第３号様式及び第４号様式）</t>
    <rPh sb="0" eb="2">
      <t>ベッシ</t>
    </rPh>
    <rPh sb="2" eb="4">
      <t>シシュツ</t>
    </rPh>
    <rPh sb="4" eb="6">
      <t>ヨテイ</t>
    </rPh>
    <rPh sb="6" eb="7">
      <t>ガク</t>
    </rPh>
    <rPh sb="7" eb="9">
      <t>チョウショ</t>
    </rPh>
    <rPh sb="14" eb="15">
      <t>ダイ</t>
    </rPh>
    <rPh sb="16" eb="17">
      <t>ゴウ</t>
    </rPh>
    <rPh sb="17" eb="19">
      <t>ヨウシキ</t>
    </rPh>
    <rPh sb="19" eb="20">
      <t>オヨ</t>
    </rPh>
    <rPh sb="21" eb="22">
      <t>ダイ</t>
    </rPh>
    <rPh sb="23" eb="24">
      <t>ゴウ</t>
    </rPh>
    <rPh sb="24" eb="26">
      <t>ヨウシキ</t>
    </rPh>
    <phoneticPr fontId="3"/>
  </si>
  <si>
    <t>　予算書抄本</t>
    <rPh sb="1" eb="3">
      <t>ヨサン</t>
    </rPh>
    <rPh sb="3" eb="4">
      <t>ショ</t>
    </rPh>
    <rPh sb="4" eb="6">
      <t>ショウホン</t>
    </rPh>
    <phoneticPr fontId="3"/>
  </si>
  <si>
    <t>~</t>
    <phoneticPr fontId="3"/>
  </si>
  <si>
    <t>所在地１</t>
    <rPh sb="0" eb="3">
      <t>ショザイチ</t>
    </rPh>
    <phoneticPr fontId="3"/>
  </si>
  <si>
    <t>※GビズIDプライム又は印鑑登録証明書住所と一致させてください</t>
    <rPh sb="10" eb="11">
      <t>マタ</t>
    </rPh>
    <rPh sb="12" eb="14">
      <t>インカン</t>
    </rPh>
    <rPh sb="14" eb="16">
      <t>トウロク</t>
    </rPh>
    <rPh sb="16" eb="19">
      <t>ショウメイショ</t>
    </rPh>
    <rPh sb="19" eb="21">
      <t>ジュウショ</t>
    </rPh>
    <rPh sb="22" eb="24">
      <t>イッチ</t>
    </rPh>
    <phoneticPr fontId="3"/>
  </si>
  <si>
    <t>結核予防費都費補助金</t>
    <phoneticPr fontId="3"/>
  </si>
  <si>
    <t>令和６年度</t>
    <rPh sb="0" eb="2">
      <t>レイワ</t>
    </rPh>
    <rPh sb="3" eb="5">
      <t>ネンド</t>
    </rPh>
    <phoneticPr fontId="3"/>
  </si>
  <si>
    <t>実施予定期間　</t>
    <rPh sb="0" eb="2">
      <t>ジッシ</t>
    </rPh>
    <rPh sb="2" eb="4">
      <t>ヨテイ</t>
    </rPh>
    <rPh sb="4" eb="6">
      <t>キカン</t>
    </rPh>
    <phoneticPr fontId="3"/>
  </si>
  <si>
    <t>終期</t>
    <rPh sb="0" eb="2">
      <t>シュウキ</t>
    </rPh>
    <phoneticPr fontId="3"/>
  </si>
  <si>
    <t>終期</t>
    <rPh sb="0" eb="2">
      <t>シュウキ</t>
    </rPh>
    <phoneticPr fontId="3"/>
  </si>
  <si>
    <t>補助金番号</t>
    <rPh sb="0" eb="3">
      <t>ホジョキン</t>
    </rPh>
    <rPh sb="3" eb="5">
      <t>バンゴウ</t>
    </rPh>
    <phoneticPr fontId="3"/>
  </si>
  <si>
    <t>補助金番号</t>
    <rPh sb="0" eb="3">
      <t>ホジョキン</t>
    </rPh>
    <rPh sb="3" eb="5">
      <t>バンゴウ</t>
    </rPh>
    <phoneticPr fontId="3"/>
  </si>
  <si>
    <t>学校法人ＩＳＩ学園</t>
  </si>
  <si>
    <t>学校法人愛國学園</t>
  </si>
  <si>
    <t>学校法人青葉学園</t>
  </si>
  <si>
    <t>学校法人青山学院</t>
  </si>
  <si>
    <t>学校法人朝日学園</t>
  </si>
  <si>
    <t>学校法人麻布学園</t>
  </si>
  <si>
    <t>学校法人亜細亜学園</t>
  </si>
  <si>
    <t>学校法人足立学園</t>
  </si>
  <si>
    <t>学校法人跡見学園</t>
  </si>
  <si>
    <t>学校法人安部学院</t>
  </si>
  <si>
    <t>学校法人アポロ学園</t>
  </si>
  <si>
    <t>学校法人新井学園</t>
  </si>
  <si>
    <t>学校法人イーエスピー学園</t>
  </si>
  <si>
    <t>学校法人育英学院</t>
  </si>
  <si>
    <t>学校法人郁文館夢学園</t>
  </si>
  <si>
    <t>学校法人池見学園</t>
  </si>
  <si>
    <t>学校法人伊東学園</t>
  </si>
  <si>
    <t>学校法人上野塾</t>
  </si>
  <si>
    <t>学校法人エイジェック学園</t>
  </si>
  <si>
    <t>学校法人衛生学園</t>
  </si>
  <si>
    <t>学校法人ＡＲＣ学園</t>
  </si>
  <si>
    <t>学校法人江副学園</t>
  </si>
  <si>
    <t>学校法人江戸川学園</t>
  </si>
  <si>
    <t>学校法人桜蔭学園</t>
  </si>
  <si>
    <t>学校法人桜美林学園</t>
  </si>
  <si>
    <t>学校法人鷗友学園</t>
  </si>
  <si>
    <t>学校法人大妻学院</t>
  </si>
  <si>
    <t>学校法人冲永学園</t>
  </si>
  <si>
    <t>学校法人小倉学園</t>
  </si>
  <si>
    <t>学校法人織田学園</t>
  </si>
  <si>
    <t>学校法人お茶の水学園</t>
  </si>
  <si>
    <t>学校法人鬼木医療学園</t>
  </si>
  <si>
    <t>学校法人海城学園</t>
  </si>
  <si>
    <t>学校法人開成学園</t>
  </si>
  <si>
    <t>学校法人開智学園</t>
  </si>
  <si>
    <t>学校法人嘉悦学園</t>
  </si>
  <si>
    <t>学校法人科学技術学園</t>
  </si>
  <si>
    <t>学校法人香川栄養学園</t>
  </si>
  <si>
    <t>学校法人学習院</t>
  </si>
  <si>
    <t>学校法人片柳学園</t>
  </si>
  <si>
    <t>一般社団法人葛飾区医師会</t>
  </si>
  <si>
    <t>学校法人金井学園</t>
  </si>
  <si>
    <t>学校法人マリールイズ学園</t>
  </si>
  <si>
    <t>学校法人川口学園</t>
  </si>
  <si>
    <t>学校法人川村学園</t>
  </si>
  <si>
    <t>学校法人環境造形学園</t>
  </si>
  <si>
    <t>学校法人関東国際学園</t>
  </si>
  <si>
    <t>学校法人ギャラクシー学園</t>
  </si>
  <si>
    <t>学校法人暁星学園</t>
  </si>
  <si>
    <t>学校法人杏文学園</t>
  </si>
  <si>
    <t>学校法人共立育英会</t>
  </si>
  <si>
    <t>学校法人共立女子学園</t>
  </si>
  <si>
    <t>学校法人錦城学園</t>
  </si>
  <si>
    <t>学校法人国立音楽大学</t>
  </si>
  <si>
    <t>学校法人国本学園</t>
  </si>
  <si>
    <t>学校法人桑沢学園</t>
  </si>
  <si>
    <t>慶應義塾</t>
  </si>
  <si>
    <t>学校法人京華学園</t>
  </si>
  <si>
    <t>学校法人敬心学園</t>
  </si>
  <si>
    <t>学校法人恵泉女学園</t>
  </si>
  <si>
    <t>学校法人健映学園</t>
  </si>
  <si>
    <t>学校法人健康科学学園</t>
  </si>
  <si>
    <t>学校法人麹町学園</t>
  </si>
  <si>
    <t>学校法人佼成学園</t>
  </si>
  <si>
    <t>学校法人香蘭女学校</t>
  </si>
  <si>
    <t>学校法人コーセー学園</t>
  </si>
  <si>
    <t>学校法人郡山学園</t>
  </si>
  <si>
    <t>学校法人國學院大學</t>
  </si>
  <si>
    <t>学校法人国際学園</t>
  </si>
  <si>
    <t>学校法人国際共立学園</t>
  </si>
  <si>
    <t>学校法人国際基督教大学</t>
  </si>
  <si>
    <t>学校法人国際青年交流学園</t>
  </si>
  <si>
    <t>学校法人国際文化アカデミー</t>
  </si>
  <si>
    <t>学校法人國士舘</t>
  </si>
  <si>
    <t>学校法人五島育英会</t>
  </si>
  <si>
    <t>学校法人駒込学園</t>
  </si>
  <si>
    <t>学校法人駒澤学園</t>
  </si>
  <si>
    <t>学校法人駒澤大学</t>
  </si>
  <si>
    <t>学校法人駒場学園</t>
  </si>
  <si>
    <t>学校法人佐伯学園</t>
  </si>
  <si>
    <t>学校法人桜丘</t>
  </si>
  <si>
    <t>学校法人桜丘学園</t>
  </si>
  <si>
    <t>学校法人佐々木学園</t>
  </si>
  <si>
    <t>学校法人佐野学園</t>
  </si>
  <si>
    <t>学校法人サンシャイン学園</t>
  </si>
  <si>
    <t>学校法人慈誠会学園</t>
  </si>
  <si>
    <t>学校法人資生堂学園</t>
  </si>
  <si>
    <t>学校法人実践女子学園</t>
  </si>
  <si>
    <t>学校法人芝浦工業大学</t>
  </si>
  <si>
    <t>学校法人芝学園</t>
  </si>
  <si>
    <t>学校法人渋谷教育学園</t>
  </si>
  <si>
    <t>学校法人自由学園</t>
  </si>
  <si>
    <t>学校法人修徳学園</t>
  </si>
  <si>
    <t>学校法人十文字学園</t>
  </si>
  <si>
    <t>学校法人淑徳学園</t>
  </si>
  <si>
    <t>学校法人順天学園</t>
  </si>
  <si>
    <t>学校法人順天堂</t>
  </si>
  <si>
    <t>学校法人潤徳学園</t>
  </si>
  <si>
    <t>学校法人松蔭学園</t>
  </si>
  <si>
    <t>学校法人彰栄学園</t>
  </si>
  <si>
    <t>学校法人頌栄女子学院</t>
  </si>
  <si>
    <t>学校法人城西学園</t>
  </si>
  <si>
    <t>学校法人城西大学</t>
  </si>
  <si>
    <t>学校法人上智学院</t>
  </si>
  <si>
    <t>学校法人聖徳学園</t>
  </si>
  <si>
    <t>学校法人尚美学園</t>
  </si>
  <si>
    <t>学校法人城北学園</t>
  </si>
  <si>
    <t>学校法人常陽学園</t>
  </si>
  <si>
    <t>医療法人社団昭和育英会</t>
  </si>
  <si>
    <t>学校法人昭和女子大学</t>
  </si>
  <si>
    <t>学校法人昭和第一学園</t>
  </si>
  <si>
    <t>学校法人昭和大学</t>
  </si>
  <si>
    <t>学校法人昭和薬科大学</t>
  </si>
  <si>
    <t>学校法人食糧学院</t>
  </si>
  <si>
    <t>学校法人女子学院</t>
  </si>
  <si>
    <t>学校法人女子美術大学</t>
  </si>
  <si>
    <t>学校法人白梅学園</t>
  </si>
  <si>
    <t>学校法人白萩学園</t>
  </si>
  <si>
    <t>学校法人白百合学園</t>
  </si>
  <si>
    <t>医療法人社団親光会</t>
  </si>
  <si>
    <t>学校法人新宿学園</t>
  </si>
  <si>
    <t>学校法人菅生学園</t>
  </si>
  <si>
    <t>学校法人菅原学園</t>
  </si>
  <si>
    <t>学校法人杉並学院</t>
  </si>
  <si>
    <t>学校法人杉野学園</t>
  </si>
  <si>
    <t>学校法人駿河台学園</t>
  </si>
  <si>
    <t>学校法人駿台学園</t>
  </si>
  <si>
    <t>学校法人聖学院</t>
  </si>
  <si>
    <t>学校法人成蹊学園</t>
  </si>
  <si>
    <t>学校法人成城学園</t>
  </si>
  <si>
    <t>学校法人成城学校</t>
  </si>
  <si>
    <t>学校法人聖心学園</t>
  </si>
  <si>
    <t>学校法人聖心女子学院</t>
  </si>
  <si>
    <t>学校法人清泉女子大学</t>
  </si>
  <si>
    <t>学校法人正則学院</t>
  </si>
  <si>
    <t>学校法人正則学園</t>
  </si>
  <si>
    <t>学校法人成徳学園</t>
  </si>
  <si>
    <t>学校法人成立学園</t>
  </si>
  <si>
    <t>一般社団法人世田谷区医師会</t>
  </si>
  <si>
    <t>学校法人専修大学</t>
  </si>
  <si>
    <t>学校法人専修大学附属高等学校</t>
  </si>
  <si>
    <t>学校法人創価学園</t>
  </si>
  <si>
    <t>学校法人創志学園</t>
  </si>
  <si>
    <t>学校法人素霊学園</t>
  </si>
  <si>
    <t>学校法人大乗淑徳学園</t>
  </si>
  <si>
    <t>学校法人大正大学</t>
  </si>
  <si>
    <t>学校法人大成学園</t>
  </si>
  <si>
    <t>学校法人大東学園</t>
  </si>
  <si>
    <t>学校法人大東文化学園</t>
  </si>
  <si>
    <t>学校法人髙澤学園</t>
  </si>
  <si>
    <t>学校法人高千穂学園</t>
  </si>
  <si>
    <t>学校法人高輪学園</t>
  </si>
  <si>
    <t>学校法人髙橋学園</t>
  </si>
  <si>
    <t>学校法人宝塚大学</t>
  </si>
  <si>
    <t>学校法人瀧野川女子学園</t>
  </si>
  <si>
    <t>学校法人拓殖大学</t>
  </si>
  <si>
    <t>学校法人竹早学園</t>
  </si>
  <si>
    <t>学校法人田島学園</t>
  </si>
  <si>
    <t>学校法人田中千代学園</t>
  </si>
  <si>
    <t>学校法人玉川学園</t>
  </si>
  <si>
    <t>学校法人玉川聖学院</t>
  </si>
  <si>
    <t>学校法人多摩美術大学</t>
  </si>
  <si>
    <t>学校法人田村学園</t>
  </si>
  <si>
    <t>学校法人茶屋四郎次郎記念学園</t>
  </si>
  <si>
    <t>学校法人中央医療学園</t>
  </si>
  <si>
    <t>学校法人中央学院</t>
  </si>
  <si>
    <t>学校法人中央工学校</t>
  </si>
  <si>
    <t>学校法人中央大学</t>
  </si>
  <si>
    <t>学校法人調布学園</t>
  </si>
  <si>
    <t>学校法人辻料理学館</t>
  </si>
  <si>
    <t>学校法人津田塾大学</t>
  </si>
  <si>
    <t>学校法人都築育英学園</t>
  </si>
  <si>
    <t>学校法人帝京科学大学</t>
  </si>
  <si>
    <t>学校法人帝京学園</t>
  </si>
  <si>
    <t>学校法人帝京大学</t>
  </si>
  <si>
    <t>学校法人帝京平成大学</t>
  </si>
  <si>
    <t>学校法人貞静学園</t>
  </si>
  <si>
    <t>学校法人電子学園</t>
  </si>
  <si>
    <t>学校法人電波学園</t>
  </si>
  <si>
    <t>学校法人戸板学園</t>
  </si>
  <si>
    <t>学校法人東海大学</t>
  </si>
  <si>
    <t>学校法人道灌山学園</t>
  </si>
  <si>
    <t>学校法人東京医科大学</t>
  </si>
  <si>
    <t>学校法人東京音楽大学</t>
  </si>
  <si>
    <t>学校法人東京家政学院</t>
  </si>
  <si>
    <t>学校法人東京眼鏡学園</t>
  </si>
  <si>
    <t>学校法人東京韓国学園</t>
  </si>
  <si>
    <t>学校法人東京経済大学</t>
  </si>
  <si>
    <t>学校法人東京芸術学園</t>
  </si>
  <si>
    <t>学校法人東京工芸大学</t>
  </si>
  <si>
    <t>公益社団法人東京慈恵会</t>
  </si>
  <si>
    <t>学校法人東京女学館</t>
  </si>
  <si>
    <t>学校法人東京女子醫科大学</t>
  </si>
  <si>
    <t>学校法人東京女子学院</t>
  </si>
  <si>
    <t>学校法人東京女子学園</t>
  </si>
  <si>
    <t>学校法人東京女子大学</t>
  </si>
  <si>
    <t>学校法人東京聖栄大学</t>
  </si>
  <si>
    <t>学校法人東京成徳学園</t>
  </si>
  <si>
    <t>学校法人東京電機大学</t>
  </si>
  <si>
    <t>東京都理容生活衛生同業組合</t>
  </si>
  <si>
    <t>学校法人東京日新学園</t>
  </si>
  <si>
    <t>学校法人東京農業大学</t>
  </si>
  <si>
    <t>学校法人東京富士大学</t>
  </si>
  <si>
    <t>学校法人東京文教学園</t>
  </si>
  <si>
    <t>学校法人東京町田学園</t>
  </si>
  <si>
    <t>学校法人東京メディアアカデミー</t>
  </si>
  <si>
    <t>学校法人東京理科大学</t>
  </si>
  <si>
    <t>公益財団法人東京YMCA</t>
  </si>
  <si>
    <t>学校法人東都医療福祉学院</t>
  </si>
  <si>
    <t>学校法人東放学園</t>
  </si>
  <si>
    <t>学校法人桐朋学園</t>
  </si>
  <si>
    <t>学校法人東邦歯科学院</t>
  </si>
  <si>
    <t>学校法人東邦大学</t>
  </si>
  <si>
    <t>学校法人東洋英和女学院</t>
  </si>
  <si>
    <t>学校法人東洋学園</t>
  </si>
  <si>
    <t>学校法人東洋女子学園</t>
  </si>
  <si>
    <t>学校法人東洋大学</t>
  </si>
  <si>
    <t>学校法人トキワ松学園</t>
  </si>
  <si>
    <t>学校法人豊島岡女子学園</t>
  </si>
  <si>
    <t>学校法人獨協学園</t>
  </si>
  <si>
    <t>学校法人長沼スクール</t>
  </si>
  <si>
    <t>学校法人中野学園</t>
  </si>
  <si>
    <t>学校法人中延学園</t>
  </si>
  <si>
    <t>学校法人浪越学園</t>
  </si>
  <si>
    <t>学校法人二階堂学園</t>
  </si>
  <si>
    <t>学校法人二松学舎</t>
  </si>
  <si>
    <t>学校法人日美学園</t>
  </si>
  <si>
    <t>学校法人新渡戸文化学園</t>
  </si>
  <si>
    <t>学校法人日本医科大学</t>
  </si>
  <si>
    <t>学校法人日本学園</t>
  </si>
  <si>
    <t>独立行政法人日本学生支援機構</t>
  </si>
  <si>
    <t>学校法人日本菓子学園</t>
  </si>
  <si>
    <t>学校法人日本工業大学</t>
  </si>
  <si>
    <t>学校法人日本歯科大学</t>
  </si>
  <si>
    <t>学校法人日本社会事業大学</t>
  </si>
  <si>
    <t>学校法人日本女子大学</t>
  </si>
  <si>
    <t>学校法人日本赤十字学園</t>
  </si>
  <si>
    <t>学校法人日本体育大学</t>
  </si>
  <si>
    <t>学校法人日本大学</t>
  </si>
  <si>
    <t>学校法人日本大学第一学園</t>
  </si>
  <si>
    <t>学校法人日本大学第二学園</t>
  </si>
  <si>
    <t>学校法人日本ホテル学院</t>
  </si>
  <si>
    <t>学校法人根津育英会武蔵学園</t>
  </si>
  <si>
    <t>一般財団法人博慈会</t>
  </si>
  <si>
    <t>学校法人服部学園</t>
  </si>
  <si>
    <t>学校法人華学園</t>
  </si>
  <si>
    <t>学校法人花田学園</t>
  </si>
  <si>
    <t>学校法人原学園</t>
  </si>
  <si>
    <t>学校法人原宿学園</t>
  </si>
  <si>
    <t>学校法人藤村学園</t>
  </si>
  <si>
    <t>学校法人普連土学園</t>
  </si>
  <si>
    <t>学校法人文化学園</t>
  </si>
  <si>
    <t>学校法人文化杉並学園</t>
  </si>
  <si>
    <t>学校法人文京学院</t>
  </si>
  <si>
    <t>学校法人文教大学学園</t>
  </si>
  <si>
    <t>学校法人平成医療学園</t>
  </si>
  <si>
    <t>学校法人法政大学</t>
  </si>
  <si>
    <t>学校法人宝仙学園</t>
  </si>
  <si>
    <t>学校法人豊南学園</t>
  </si>
  <si>
    <t>学校法人星薬科大学</t>
  </si>
  <si>
    <t>学校法人ホスピタリティ学園</t>
  </si>
  <si>
    <t>学校法人保隣教育財団</t>
  </si>
  <si>
    <t>学校法人堀之内学園</t>
  </si>
  <si>
    <t>学校法人三浦学園</t>
  </si>
  <si>
    <t>学校法人ミスパリ学園</t>
  </si>
  <si>
    <t>学校法人三室戸学園</t>
  </si>
  <si>
    <t>学校法人三輪田学園</t>
  </si>
  <si>
    <t>学校法人武蔵野音楽学園</t>
  </si>
  <si>
    <t>学校法人武蔵野大学</t>
  </si>
  <si>
    <t>学校法人武蔵野美術大学</t>
  </si>
  <si>
    <t>学校法人村井学園</t>
  </si>
  <si>
    <t>学校法人明治学院</t>
  </si>
  <si>
    <t>学校法人明治大学</t>
  </si>
  <si>
    <t>学校法人明治薬科大学</t>
  </si>
  <si>
    <t>学校法人明昭学園</t>
  </si>
  <si>
    <t>学校法人明星学苑</t>
  </si>
  <si>
    <t>学校法人明泉学園</t>
  </si>
  <si>
    <t>医療法人社団明芳会</t>
  </si>
  <si>
    <t>学校法人明法学院</t>
  </si>
  <si>
    <t>学校法人目黒学院</t>
  </si>
  <si>
    <t>学校法人目黒台学園</t>
  </si>
  <si>
    <t>学校法人目白学園</t>
  </si>
  <si>
    <t>学校法人守屋育英学園</t>
  </si>
  <si>
    <t>学校法人守屋教育学園</t>
  </si>
  <si>
    <t>学校法人安田学園教育会</t>
  </si>
  <si>
    <t>学校法人山崎学園</t>
  </si>
  <si>
    <t>学校法人山野学苑</t>
  </si>
  <si>
    <t>学校法人山脇学園</t>
  </si>
  <si>
    <t>医療法人社団友和会</t>
  </si>
  <si>
    <t>学校法人立教学院</t>
  </si>
  <si>
    <t>学校法人立教女学院</t>
  </si>
  <si>
    <t>学校法人立正大学学園</t>
  </si>
  <si>
    <t>学校法人ルーテル学院</t>
  </si>
  <si>
    <t>学校法人和光学園</t>
  </si>
  <si>
    <t>学校法人早稲田高等学校</t>
  </si>
  <si>
    <t>学校法人早稲田実業学校</t>
  </si>
  <si>
    <t>学校法人早稲田大学</t>
  </si>
  <si>
    <t>学校法人渡辺学園</t>
  </si>
  <si>
    <t>学校法人和田実学園</t>
  </si>
  <si>
    <t>学校法人和風会</t>
  </si>
  <si>
    <t>学校法人和洋学園</t>
  </si>
  <si>
    <t>社会福祉法人愛郷会</t>
  </si>
  <si>
    <t>社会福祉法人愛寿会</t>
  </si>
  <si>
    <t>社会福祉法人愛隣会</t>
  </si>
  <si>
    <t>社会福祉法人暁会</t>
  </si>
  <si>
    <t>社会福祉法人足立邦栄会</t>
  </si>
  <si>
    <t>社会福祉法人安立園</t>
  </si>
  <si>
    <t>社会福祉法人池上長寿園</t>
  </si>
  <si>
    <t>社会福祉法人射水万葉会</t>
  </si>
  <si>
    <t>社会福祉法人ウエルガーデン</t>
  </si>
  <si>
    <t>社会福祉法人ウエルス東京</t>
  </si>
  <si>
    <t>社会福祉法人梅の樹会</t>
  </si>
  <si>
    <t>社会福祉法人江戸川豊生会</t>
  </si>
  <si>
    <t>社会福祉法人恵比寿会</t>
  </si>
  <si>
    <t>社会福祉法人桜花</t>
  </si>
  <si>
    <t>社会福祉法人櫻継会</t>
  </si>
  <si>
    <t>社会福祉法人恩賜財団東京都同胞援護会</t>
  </si>
  <si>
    <t>社会福祉法人葛飾会</t>
  </si>
  <si>
    <t>社会福祉法人カメリア会</t>
  </si>
  <si>
    <t>社会福祉法人亀鶴会</t>
  </si>
  <si>
    <t>社会福祉法人喜清会</t>
  </si>
  <si>
    <t>社会福祉法人北野会</t>
  </si>
  <si>
    <t>社会福祉法人共生会</t>
  </si>
  <si>
    <t>社会福祉法人グリーンウッド</t>
  </si>
  <si>
    <t>社会福祉法人ケアネット</t>
  </si>
  <si>
    <t>社会福祉法人恵神会</t>
  </si>
  <si>
    <t>社会福祉法人敬仁会</t>
  </si>
  <si>
    <t>社会福祉法人健修会</t>
  </si>
  <si>
    <t>社会福祉法人孝慈会</t>
  </si>
  <si>
    <t>社会福祉法人江寿会</t>
  </si>
  <si>
    <t>社会福祉法人厚生会</t>
  </si>
  <si>
    <t>社会福祉法人互恵会</t>
  </si>
  <si>
    <t>社会福祉法人小平晴風会</t>
  </si>
  <si>
    <t>社会福祉法人ことぶき会</t>
  </si>
  <si>
    <t>社会福祉法人寿優和会</t>
  </si>
  <si>
    <t>社会福祉法人狛江福祉会</t>
  </si>
  <si>
    <t>社会福祉法人小茂根の郷</t>
  </si>
  <si>
    <t>社会福祉法人賛育会</t>
  </si>
  <si>
    <t>社会福祉法人三交会</t>
  </si>
  <si>
    <t>社会福祉法人三光会</t>
  </si>
  <si>
    <t>社会福祉法人三幸福祉会</t>
  </si>
  <si>
    <t>社会福祉法人杉樹会</t>
  </si>
  <si>
    <t>社会福祉法人サンフレンズ</t>
  </si>
  <si>
    <t>社会福祉法人三養福祉会</t>
  </si>
  <si>
    <t>社会福祉法人サンライズ</t>
  </si>
  <si>
    <t>社会福祉法人慈雲会</t>
  </si>
  <si>
    <t>社会福祉法人慈生会</t>
  </si>
  <si>
    <t>社会福祉法人寿栄会</t>
  </si>
  <si>
    <t>社会福祉法人寿真会</t>
  </si>
  <si>
    <t>社会福祉法人松風会</t>
  </si>
  <si>
    <t>社会福祉法人松楓会</t>
  </si>
  <si>
    <t>社会福祉法人章佑会</t>
  </si>
  <si>
    <t>社会福祉法人白百合会</t>
  </si>
  <si>
    <t>社会福祉法人シルヴァーウィング</t>
  </si>
  <si>
    <t>社会福祉法人仁育会</t>
  </si>
  <si>
    <t>社会福祉法人真光会</t>
  </si>
  <si>
    <t>社会福祉法人信隆会</t>
  </si>
  <si>
    <t>社会福祉法人瑞光会</t>
  </si>
  <si>
    <t>社会福祉法人翠生会</t>
  </si>
  <si>
    <t>社会福祉法人瑞仁会</t>
  </si>
  <si>
    <t>社会福祉法人すこやか福祉会</t>
  </si>
  <si>
    <t>社会福祉法人誠愛会</t>
  </si>
  <si>
    <t>社会福祉法人清快福祉会</t>
  </si>
  <si>
    <t>社会福祉法人聖救主福祉会</t>
  </si>
  <si>
    <t>社会福祉法人生光会</t>
  </si>
  <si>
    <t>社会福祉法人清徳会</t>
  </si>
  <si>
    <t>社会福祉法人聖風会</t>
  </si>
  <si>
    <t>社会福祉法人青芳会</t>
  </si>
  <si>
    <t>社会福祉法人清明会</t>
  </si>
  <si>
    <t>社会福祉法人積善会</t>
  </si>
  <si>
    <t>社会福祉法人善光会</t>
  </si>
  <si>
    <t>社会福祉法人泉陽会</t>
  </si>
  <si>
    <t>社会福祉法人多摩大和園</t>
  </si>
  <si>
    <t>社会福祉法人竹恵会</t>
  </si>
  <si>
    <t>社会福祉法人長寿村</t>
  </si>
  <si>
    <t>社会福祉法人鶴寿会</t>
  </si>
  <si>
    <t>社会福祉法人天寿園会</t>
  </si>
  <si>
    <t>社会福祉法人東京清音会</t>
  </si>
  <si>
    <t>社会福祉法人東京聖新会</t>
  </si>
  <si>
    <t>社会福祉法人東京蒼生会</t>
  </si>
  <si>
    <t>社会福祉法人東京福祉会</t>
  </si>
  <si>
    <t>社会福祉法人東京雄心会</t>
  </si>
  <si>
    <t>社会福祉法人東翔会</t>
  </si>
  <si>
    <t>社会福祉法人桐仁会</t>
  </si>
  <si>
    <t>社会福祉法人道心会</t>
  </si>
  <si>
    <t>社会福祉法人同胞互助会</t>
  </si>
  <si>
    <t>社会福祉法人東六会</t>
  </si>
  <si>
    <t>社会福祉法人常盤会</t>
  </si>
  <si>
    <t>社会福祉法人徳心会</t>
  </si>
  <si>
    <t>社会福祉法人中野区福祉サービス事業団</t>
  </si>
  <si>
    <t>社会福祉法人南山会</t>
  </si>
  <si>
    <t>社会福祉法人練馬豊成会</t>
  </si>
  <si>
    <t>社会福祉法人パール</t>
  </si>
  <si>
    <t>社会福祉法人白陽会</t>
  </si>
  <si>
    <t>社会福祉法人はるび</t>
  </si>
  <si>
    <t>社会福祉法人日の基社会事業団</t>
  </si>
  <si>
    <t>社会福祉法人平尾会</t>
  </si>
  <si>
    <t>社会福祉法人吹上苑</t>
  </si>
  <si>
    <t>社会福祉法人福寿会</t>
  </si>
  <si>
    <t>社会福祉法人福信会</t>
  </si>
  <si>
    <t>社会福祉法人府中西和会</t>
  </si>
  <si>
    <t>社会福祉法人芙蓉会</t>
  </si>
  <si>
    <t>社会福祉法人フレスコ会</t>
  </si>
  <si>
    <t>社会福祉法人フロンティア</t>
  </si>
  <si>
    <t>社会福祉法人平成会</t>
  </si>
  <si>
    <t>社会福祉法人豊生会</t>
  </si>
  <si>
    <t>社会福祉法人邦友会</t>
  </si>
  <si>
    <t>社会福祉法人マザアス</t>
  </si>
  <si>
    <t>社会福祉法人三篠会</t>
  </si>
  <si>
    <t>社会福祉法人三井記念病院</t>
  </si>
  <si>
    <t>社会福祉法人南東北福祉事業団</t>
  </si>
  <si>
    <t>社会福祉法人武蔵野会</t>
  </si>
  <si>
    <t>社会福祉法人明東会</t>
  </si>
  <si>
    <t>社会福祉法人八広会</t>
  </si>
  <si>
    <t>社会福祉法人大和会</t>
  </si>
  <si>
    <t>社会福祉法人養和会</t>
  </si>
  <si>
    <t>社会福祉法人浴光会</t>
  </si>
  <si>
    <t>社会福祉法人四葉晃耀会</t>
  </si>
  <si>
    <t>社会福祉法人楽友会</t>
  </si>
  <si>
    <t>社会福祉法人緑愛会</t>
  </si>
  <si>
    <t>社会福祉法人緑秀会</t>
  </si>
  <si>
    <t>社会福祉法人緑風会</t>
  </si>
  <si>
    <t>社会福祉法人黎明会</t>
  </si>
  <si>
    <t>社会福祉法人清洞会</t>
  </si>
  <si>
    <t>補助金番号</t>
    <rPh sb="0" eb="3">
      <t>ホジョキン</t>
    </rPh>
    <rPh sb="3" eb="5">
      <t>バンゴウ</t>
    </rPh>
    <phoneticPr fontId="3"/>
  </si>
  <si>
    <t>法人名</t>
    <rPh sb="0" eb="2">
      <t>ホウジン</t>
    </rPh>
    <rPh sb="2" eb="3">
      <t>メイ</t>
    </rPh>
    <phoneticPr fontId="3"/>
  </si>
  <si>
    <t>法人番号</t>
    <rPh sb="0" eb="2">
      <t>ホウジン</t>
    </rPh>
    <rPh sb="2" eb="4">
      <t>バンゴウ</t>
    </rPh>
    <phoneticPr fontId="3"/>
  </si>
  <si>
    <t>（所属部署）</t>
    <rPh sb="1" eb="3">
      <t>ショゾク</t>
    </rPh>
    <rPh sb="3" eb="5">
      <t>ブショ</t>
    </rPh>
    <phoneticPr fontId="3"/>
  </si>
  <si>
    <t>電話</t>
    <rPh sb="0" eb="2">
      <t>デンワ</t>
    </rPh>
    <phoneticPr fontId="3"/>
  </si>
  <si>
    <t>作成者</t>
    <rPh sb="0" eb="3">
      <t>サクセイシャ</t>
    </rPh>
    <phoneticPr fontId="3"/>
  </si>
  <si>
    <t>〒</t>
    <phoneticPr fontId="3"/>
  </si>
  <si>
    <t>（問合せ先）</t>
    <rPh sb="1" eb="2">
      <t>ト</t>
    </rPh>
    <rPh sb="2" eb="3">
      <t>ア</t>
    </rPh>
    <rPh sb="4" eb="5">
      <t>サキ</t>
    </rPh>
    <phoneticPr fontId="3"/>
  </si>
  <si>
    <t>書類送付先住所</t>
    <rPh sb="0" eb="2">
      <t>ショルイ</t>
    </rPh>
    <rPh sb="2" eb="5">
      <t>ソウフサキ</t>
    </rPh>
    <rPh sb="5" eb="7">
      <t>ジュウショ</t>
    </rPh>
    <phoneticPr fontId="3"/>
  </si>
  <si>
    <t>宛名</t>
    <rPh sb="0" eb="2">
      <t>アテナ</t>
    </rPh>
    <phoneticPr fontId="3"/>
  </si>
  <si>
    <r>
      <t>申請書は、必ず</t>
    </r>
    <r>
      <rPr>
        <b/>
        <u/>
        <sz val="18"/>
        <color theme="0"/>
        <rFont val="メイリオ"/>
        <family val="3"/>
        <charset val="128"/>
      </rPr>
      <t>白黒印刷</t>
    </r>
    <r>
      <rPr>
        <sz val="14"/>
        <color theme="0"/>
        <rFont val="メイリオ"/>
        <family val="3"/>
        <charset val="128"/>
      </rPr>
      <t>にてご提出ください</t>
    </r>
    <rPh sb="0" eb="3">
      <t>シンセイショ</t>
    </rPh>
    <rPh sb="5" eb="6">
      <t>カナラ</t>
    </rPh>
    <rPh sb="7" eb="9">
      <t>シロクロ</t>
    </rPh>
    <rPh sb="9" eb="11">
      <t>インサツ</t>
    </rPh>
    <rPh sb="14" eb="16">
      <t>テイシュツ</t>
    </rPh>
    <phoneticPr fontId="3"/>
  </si>
  <si>
    <t>申　請　書</t>
    <rPh sb="0" eb="1">
      <t>サル</t>
    </rPh>
    <rPh sb="2" eb="3">
      <t>ショウ</t>
    </rPh>
    <rPh sb="4" eb="5">
      <t>ショ</t>
    </rPh>
    <phoneticPr fontId="47"/>
  </si>
  <si>
    <t>　　　　　　　　　　　支　　出　　予　　定　　額　　調　　書</t>
    <rPh sb="11" eb="12">
      <t>ササ</t>
    </rPh>
    <rPh sb="14" eb="15">
      <t>デ</t>
    </rPh>
    <rPh sb="17" eb="18">
      <t>ヨ</t>
    </rPh>
    <rPh sb="20" eb="21">
      <t>サダム</t>
    </rPh>
    <rPh sb="23" eb="24">
      <t>ガク</t>
    </rPh>
    <rPh sb="26" eb="27">
      <t>シラベ</t>
    </rPh>
    <rPh sb="29" eb="30">
      <t>ショ</t>
    </rPh>
    <phoneticPr fontId="3"/>
  </si>
  <si>
    <t>担当者氏名</t>
    <rPh sb="0" eb="3">
      <t>ふりがな</t>
    </rPh>
    <phoneticPr fontId="3" type="Hiragana"/>
  </si>
  <si>
    <t>学校（施設）
所在地</t>
    <rPh sb="0" eb="2">
      <t>ガッコウ</t>
    </rPh>
    <rPh sb="3" eb="5">
      <t>シセツ</t>
    </rPh>
    <rPh sb="7" eb="8">
      <t>トコロ</t>
    </rPh>
    <rPh sb="8" eb="9">
      <t>ザイ</t>
    </rPh>
    <rPh sb="9" eb="10">
      <t>チ</t>
    </rPh>
    <phoneticPr fontId="3"/>
  </si>
  <si>
    <r>
      <t>■補助金申請担当者　</t>
    </r>
    <r>
      <rPr>
        <sz val="10"/>
        <rFont val="游ゴシック"/>
        <family val="3"/>
        <charset val="128"/>
      </rPr>
      <t>※必ず下記正しくご記入ください（第７号様式に自動反映されます）</t>
    </r>
    <rPh sb="1" eb="4">
      <t>ホジョキン</t>
    </rPh>
    <rPh sb="4" eb="6">
      <t>シンセイ</t>
    </rPh>
    <rPh sb="6" eb="8">
      <t>タントウ</t>
    </rPh>
    <rPh sb="8" eb="9">
      <t>シャ</t>
    </rPh>
    <rPh sb="11" eb="12">
      <t>カナラ</t>
    </rPh>
    <rPh sb="13" eb="15">
      <t>カキ</t>
    </rPh>
    <rPh sb="15" eb="16">
      <t>タダ</t>
    </rPh>
    <rPh sb="19" eb="21">
      <t>キニュウ</t>
    </rPh>
    <rPh sb="26" eb="27">
      <t>ダイ</t>
    </rPh>
    <rPh sb="28" eb="29">
      <t>ゴウ</t>
    </rPh>
    <rPh sb="29" eb="31">
      <t>ヨウシキ</t>
    </rPh>
    <rPh sb="32" eb="34">
      <t>ジドウ</t>
    </rPh>
    <rPh sb="34" eb="36">
      <t>ハンエイ</t>
    </rPh>
    <phoneticPr fontId="3"/>
  </si>
  <si>
    <t>しめい</t>
    <phoneticPr fontId="47" type="Hiragana"/>
  </si>
  <si>
    <t>氏名</t>
    <rPh sb="0" eb="2">
      <t>ふりがな</t>
    </rPh>
    <phoneticPr fontId="3" type="Hiragana"/>
  </si>
  <si>
    <t>~</t>
  </si>
  <si>
    <t>　　　記</t>
    <rPh sb="3" eb="4">
      <t>キ</t>
    </rPh>
    <phoneticPr fontId="3"/>
  </si>
  <si>
    <t xml:space="preserve">  〇　 </t>
    <phoneticPr fontId="3" type="Hiragana"/>
  </si>
  <si>
    <t>　添付書類　　結核予防費都費補助金対象者チェックリスト（第６号様式）</t>
    <rPh sb="1" eb="3">
      <t>テンプ</t>
    </rPh>
    <rPh sb="3" eb="5">
      <t>ショルイ</t>
    </rPh>
    <phoneticPr fontId="3"/>
  </si>
  <si>
    <t>( 　年課程）</t>
    <phoneticPr fontId="3"/>
  </si>
  <si>
    <t>　　　　　　　　　　　　　結核予防費都費補助金変更交付申請書</t>
    <rPh sb="13" eb="15">
      <t>ケッカク</t>
    </rPh>
    <rPh sb="15" eb="17">
      <t>ヨボウ</t>
    </rPh>
    <rPh sb="17" eb="18">
      <t>ヒ</t>
    </rPh>
    <rPh sb="18" eb="19">
      <t>ト</t>
    </rPh>
    <rPh sb="19" eb="20">
      <t>ヒ</t>
    </rPh>
    <rPh sb="20" eb="23">
      <t>ホジョキン</t>
    </rPh>
    <rPh sb="23" eb="25">
      <t>ヘンコウ</t>
    </rPh>
    <rPh sb="25" eb="27">
      <t>コウフ</t>
    </rPh>
    <rPh sb="27" eb="30">
      <t>シンセイショ</t>
    </rPh>
    <phoneticPr fontId="3"/>
  </si>
  <si>
    <t>第　　　　　　号</t>
    <rPh sb="0" eb="1">
      <t>だい</t>
    </rPh>
    <rPh sb="7" eb="8">
      <t>ごう</t>
    </rPh>
    <phoneticPr fontId="3" type="Hiragana"/>
  </si>
  <si>
    <t>　　　　　　　　　　　　　　　　　　　　　　事       業       計       画       書</t>
    <rPh sb="22" eb="23">
      <t>コト</t>
    </rPh>
    <rPh sb="30" eb="31">
      <t>ギョウ</t>
    </rPh>
    <rPh sb="38" eb="39">
      <t>ケイ</t>
    </rPh>
    <rPh sb="46" eb="47">
      <t>ガ</t>
    </rPh>
    <rPh sb="54" eb="55">
      <t>ショ</t>
    </rPh>
    <phoneticPr fontId="3"/>
  </si>
  <si>
    <t>(    　年課程）</t>
    <phoneticPr fontId="3"/>
  </si>
  <si>
    <t>令和６年11月11日付６保医感防第679号をもって交付決定を受けた令和６年度結核予防費都費補助金について、下記の通り交付額を変更して交付されるよう関係書類を添えて下記の通り申請します。</t>
    <phoneticPr fontId="3" type="Hiragana"/>
  </si>
  <si>
    <t>令和　　年　　月　　日</t>
    <rPh sb="0" eb="2">
      <t>れいわ</t>
    </rPh>
    <rPh sb="4" eb="5">
      <t>ねん</t>
    </rPh>
    <rPh sb="7" eb="8">
      <t>つき</t>
    </rPh>
    <rPh sb="10" eb="11">
      <t>ひ</t>
    </rPh>
    <phoneticPr fontId="3"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</si>
</sst>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Red]\-#,##0\ "/>
    <numFmt numFmtId="177" formatCode="#,##0&quot;円&quot;"/>
    <numFmt numFmtId="178" formatCode="[$-411]ggge&quot;年&quot;m&quot;月&quot;d&quot;日&quot;;@"/>
    <numFmt numFmtId="179" formatCode="000\-0000"/>
    <numFmt numFmtId="180" formatCode="0;[Red]0"/>
  </numFmts>
  <fonts count="119">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8"/>
      <name val="ＭＳ Ｐゴシック"/>
      <family val="3"/>
      <charset val="128"/>
    </font>
    <font>
      <sz val="14"/>
      <name val="ＭＳ Ｐゴシック"/>
      <family val="3"/>
      <charset val="128"/>
    </font>
    <font>
      <sz val="10"/>
      <name val="ＭＳ Ｐゴシック"/>
      <family val="3"/>
      <charset val="128"/>
    </font>
    <font>
      <sz val="11"/>
      <color rgb="FFFF0000"/>
      <name val="ＭＳ Ｐゴシック"/>
      <family val="3"/>
      <charset val="128"/>
    </font>
    <font>
      <b/>
      <sz val="12"/>
      <color rgb="FFFF0000"/>
      <name val="ＭＳ Ｐゴシック"/>
      <family val="3"/>
      <charset val="128"/>
    </font>
    <font>
      <b/>
      <sz val="18"/>
      <color rgb="FFFF0000"/>
      <name val="ＭＳ Ｐゴシック"/>
      <family val="3"/>
      <charset val="128"/>
    </font>
    <font>
      <sz val="12"/>
      <name val="ＭＳ Ｐゴシック"/>
      <family val="3"/>
      <charset val="128"/>
    </font>
    <font>
      <b/>
      <sz val="12"/>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4"/>
      <color rgb="FFFF0000"/>
      <name val="ＭＳ Ｐゴシック"/>
      <family val="3"/>
      <charset val="128"/>
      <scheme val="minor"/>
    </font>
    <font>
      <sz val="9"/>
      <name val="ＭＳ Ｐゴシック"/>
      <family val="3"/>
      <charset val="128"/>
      <scheme val="minor"/>
    </font>
    <font>
      <sz val="8"/>
      <name val="ＭＳ Ｐゴシック"/>
      <family val="3"/>
      <charset val="128"/>
      <scheme val="minor"/>
    </font>
    <font>
      <b/>
      <sz val="12"/>
      <color rgb="FFFF0000"/>
      <name val="ＭＳ 明朝"/>
      <family val="1"/>
      <charset val="128"/>
    </font>
    <font>
      <sz val="11"/>
      <name val="ＭＳ 明朝"/>
      <family val="1"/>
      <charset val="128"/>
    </font>
    <font>
      <sz val="14"/>
      <name val="ＭＳ 明朝"/>
      <family val="1"/>
      <charset val="128"/>
    </font>
    <font>
      <sz val="10"/>
      <name val="ＭＳ 明朝"/>
      <family val="1"/>
      <charset val="128"/>
    </font>
    <font>
      <sz val="12"/>
      <name val="ＭＳ 明朝"/>
      <family val="1"/>
      <charset val="128"/>
    </font>
    <font>
      <b/>
      <sz val="12"/>
      <color rgb="FF0070C0"/>
      <name val="ＭＳ Ｐゴシック"/>
      <family val="3"/>
      <charset val="128"/>
    </font>
    <font>
      <sz val="6"/>
      <name val="ＭＳ Ｐゴシック"/>
      <family val="3"/>
      <charset val="128"/>
      <scheme val="minor"/>
    </font>
    <font>
      <sz val="6"/>
      <name val="ＭＳ Ｐゴシック"/>
      <family val="2"/>
      <charset val="128"/>
      <scheme val="minor"/>
    </font>
    <font>
      <b/>
      <sz val="11"/>
      <name val="ＭＳ Ｐゴシック"/>
      <family val="3"/>
      <charset val="128"/>
    </font>
    <font>
      <sz val="11"/>
      <color theme="0"/>
      <name val="ＭＳ Ｐゴシック"/>
      <family val="3"/>
      <charset val="128"/>
    </font>
    <font>
      <sz val="11"/>
      <name val="游明朝"/>
      <family val="1"/>
      <charset val="128"/>
    </font>
    <font>
      <sz val="10"/>
      <name val="游明朝"/>
      <family val="1"/>
      <charset val="128"/>
    </font>
    <font>
      <sz val="12"/>
      <name val="游明朝"/>
      <family val="1"/>
      <charset val="128"/>
    </font>
    <font>
      <b/>
      <sz val="12"/>
      <color rgb="FFFF0000"/>
      <name val="游明朝"/>
      <family val="1"/>
      <charset val="128"/>
    </font>
    <font>
      <sz val="14"/>
      <color theme="0"/>
      <name val="ＭＳ Ｐゴシック"/>
      <family val="3"/>
      <charset val="128"/>
      <scheme val="minor"/>
    </font>
    <font>
      <sz val="9"/>
      <color indexed="81"/>
      <name val="MS P ゴシック"/>
      <family val="3"/>
      <charset val="128"/>
    </font>
    <font>
      <b/>
      <sz val="9"/>
      <color indexed="81"/>
      <name val="游ゴシック"/>
      <family val="3"/>
      <charset val="128"/>
    </font>
    <font>
      <sz val="9"/>
      <color indexed="81"/>
      <name val="游ゴシック"/>
      <family val="3"/>
      <charset val="128"/>
    </font>
    <font>
      <sz val="11"/>
      <name val="游ゴシック"/>
      <family val="3"/>
      <charset val="128"/>
    </font>
    <font>
      <sz val="10"/>
      <name val="游ゴシック"/>
      <family val="3"/>
      <charset val="128"/>
    </font>
    <font>
      <b/>
      <sz val="16"/>
      <name val="游ゴシック"/>
      <family val="3"/>
      <charset val="128"/>
    </font>
    <font>
      <sz val="14"/>
      <name val="游ゴシック"/>
      <family val="3"/>
      <charset val="128"/>
    </font>
    <font>
      <sz val="12"/>
      <name val="游ゴシック"/>
      <family val="3"/>
      <charset val="128"/>
    </font>
    <font>
      <b/>
      <sz val="12"/>
      <name val="游ゴシック"/>
      <family val="3"/>
      <charset val="128"/>
    </font>
    <font>
      <u/>
      <sz val="12"/>
      <name val="游ゴシック"/>
      <family val="3"/>
      <charset val="128"/>
    </font>
    <font>
      <sz val="18"/>
      <name val="游ゴシック"/>
      <family val="3"/>
      <charset val="128"/>
    </font>
    <font>
      <sz val="11"/>
      <color theme="0"/>
      <name val="ＭＳ Ｐゴシック"/>
      <family val="3"/>
      <charset val="128"/>
      <scheme val="minor"/>
    </font>
    <font>
      <b/>
      <sz val="14"/>
      <color theme="0"/>
      <name val="ＭＳ Ｐゴシック"/>
      <family val="3"/>
      <charset val="128"/>
      <scheme val="minor"/>
    </font>
    <font>
      <sz val="11"/>
      <color indexed="81"/>
      <name val="游ゴシック"/>
      <family val="3"/>
      <charset val="128"/>
    </font>
    <font>
      <b/>
      <sz val="11"/>
      <color indexed="81"/>
      <name val="游ゴシック"/>
      <family val="3"/>
      <charset val="128"/>
    </font>
    <font>
      <sz val="9"/>
      <name val="游ゴシック"/>
      <family val="3"/>
      <charset val="128"/>
    </font>
    <font>
      <sz val="8"/>
      <name val="游ゴシック"/>
      <family val="3"/>
      <charset val="128"/>
    </font>
    <font>
      <sz val="11"/>
      <color indexed="12"/>
      <name val="游ゴシック"/>
      <family val="3"/>
      <charset val="128"/>
    </font>
    <font>
      <sz val="10"/>
      <color indexed="81"/>
      <name val="游ゴシック"/>
      <family val="3"/>
      <charset val="128"/>
    </font>
    <font>
      <b/>
      <sz val="10"/>
      <color indexed="81"/>
      <name val="游ゴシック"/>
      <family val="3"/>
      <charset val="128"/>
    </font>
    <font>
      <b/>
      <sz val="12"/>
      <color theme="0"/>
      <name val="ＭＳ 明朝"/>
      <family val="1"/>
      <charset val="128"/>
    </font>
    <font>
      <sz val="11"/>
      <color theme="0"/>
      <name val="ＭＳ 明朝"/>
      <family val="1"/>
      <charset val="128"/>
    </font>
    <font>
      <sz val="10.5"/>
      <name val="游ゴシック"/>
      <family val="3"/>
      <charset val="128"/>
    </font>
    <font>
      <sz val="11"/>
      <color rgb="FFFF0000"/>
      <name val="游ゴシック"/>
      <family val="3"/>
      <charset val="128"/>
    </font>
    <font>
      <sz val="12"/>
      <color theme="0"/>
      <name val="游ゴシック"/>
      <family val="3"/>
      <charset val="128"/>
    </font>
    <font>
      <sz val="11"/>
      <color theme="0"/>
      <name val="游ゴシック"/>
      <family val="3"/>
      <charset val="128"/>
    </font>
    <font>
      <b/>
      <sz val="12"/>
      <color theme="0"/>
      <name val="ＭＳ Ｐゴシック"/>
      <family val="3"/>
      <charset val="128"/>
    </font>
    <font>
      <b/>
      <sz val="14"/>
      <name val="游ゴシック"/>
      <family val="3"/>
      <charset val="128"/>
    </font>
    <font>
      <b/>
      <sz val="14"/>
      <color theme="0"/>
      <name val="游ゴシック"/>
      <family val="3"/>
      <charset val="128"/>
    </font>
    <font>
      <b/>
      <sz val="11"/>
      <color theme="0"/>
      <name val="游ゴシック"/>
      <family val="3"/>
      <charset val="128"/>
    </font>
    <font>
      <b/>
      <sz val="11"/>
      <name val="游ゴシック"/>
      <family val="3"/>
      <charset val="128"/>
    </font>
    <font>
      <b/>
      <sz val="18"/>
      <name val="游ゴシック"/>
      <family val="3"/>
      <charset val="128"/>
    </font>
    <font>
      <sz val="9"/>
      <color indexed="12"/>
      <name val="游ゴシック"/>
      <family val="3"/>
      <charset val="128"/>
    </font>
    <font>
      <b/>
      <sz val="12"/>
      <color theme="0"/>
      <name val="游ゴシック"/>
      <family val="3"/>
      <charset val="128"/>
    </font>
    <font>
      <sz val="10"/>
      <color theme="0"/>
      <name val="游ゴシック"/>
      <family val="3"/>
      <charset val="128"/>
    </font>
    <font>
      <b/>
      <sz val="14"/>
      <color theme="1"/>
      <name val="游ゴシック"/>
      <family val="3"/>
      <charset val="128"/>
    </font>
    <font>
      <sz val="12"/>
      <color theme="1"/>
      <name val="游ゴシック"/>
      <family val="3"/>
      <charset val="128"/>
    </font>
    <font>
      <b/>
      <sz val="10"/>
      <name val="游ゴシック"/>
      <family val="3"/>
      <charset val="128"/>
    </font>
    <font>
      <b/>
      <sz val="9"/>
      <name val="游ゴシック"/>
      <family val="3"/>
      <charset val="128"/>
    </font>
    <font>
      <b/>
      <sz val="11"/>
      <color theme="0"/>
      <name val="ＭＳ Ｐゴシック"/>
      <family val="3"/>
      <charset val="128"/>
    </font>
    <font>
      <sz val="9"/>
      <name val="ＭＳ Ｐゴシック"/>
      <family val="3"/>
      <charset val="128"/>
    </font>
    <font>
      <b/>
      <sz val="8"/>
      <name val="游ゴシック"/>
      <family val="3"/>
      <charset val="128"/>
    </font>
    <font>
      <b/>
      <sz val="10"/>
      <color theme="0"/>
      <name val="ＭＳ Ｐゴシック"/>
      <family val="3"/>
      <charset val="128"/>
    </font>
    <font>
      <b/>
      <sz val="9"/>
      <color theme="0"/>
      <name val="ＭＳ Ｐゴシック"/>
      <family val="3"/>
      <charset val="128"/>
    </font>
    <font>
      <sz val="11"/>
      <color rgb="FF002060"/>
      <name val="游ゴシック"/>
      <family val="3"/>
      <charset val="128"/>
    </font>
    <font>
      <sz val="16"/>
      <name val="游ゴシック"/>
      <family val="3"/>
      <charset val="128"/>
    </font>
    <font>
      <sz val="16"/>
      <name val="ＭＳ Ｐゴシック"/>
      <family val="3"/>
      <charset val="128"/>
    </font>
    <font>
      <sz val="22"/>
      <name val="游ゴシック"/>
      <family val="3"/>
      <charset val="128"/>
    </font>
    <font>
      <sz val="14"/>
      <color theme="1"/>
      <name val="游ゴシック"/>
      <family val="3"/>
      <charset val="128"/>
    </font>
    <font>
      <b/>
      <sz val="11"/>
      <color rgb="FF002060"/>
      <name val="游ゴシック"/>
      <family val="3"/>
      <charset val="128"/>
    </font>
    <font>
      <sz val="9"/>
      <color theme="0"/>
      <name val="游ゴシック"/>
      <family val="3"/>
      <charset val="128"/>
    </font>
    <font>
      <sz val="11"/>
      <color rgb="FFFF0000"/>
      <name val="ＭＳ 明朝"/>
      <family val="1"/>
      <charset val="128"/>
    </font>
    <font>
      <b/>
      <sz val="10"/>
      <color rgb="FFFF0000"/>
      <name val="游ゴシック"/>
      <family val="3"/>
      <charset val="128"/>
    </font>
    <font>
      <sz val="9"/>
      <color theme="4"/>
      <name val="Meiryo UI"/>
      <family val="3"/>
      <charset val="128"/>
    </font>
    <font>
      <sz val="11"/>
      <name val="Meiryo UI"/>
      <family val="3"/>
      <charset val="128"/>
    </font>
    <font>
      <sz val="9"/>
      <color theme="0"/>
      <name val="Meiryo UI"/>
      <family val="3"/>
      <charset val="128"/>
    </font>
    <font>
      <sz val="9"/>
      <name val="Meiryo UI"/>
      <family val="3"/>
      <charset val="128"/>
    </font>
    <font>
      <sz val="10"/>
      <name val="Meiryo UI"/>
      <family val="3"/>
      <charset val="128"/>
    </font>
    <font>
      <u/>
      <sz val="11"/>
      <color theme="10"/>
      <name val="Meiryo UI"/>
      <family val="2"/>
      <charset val="128"/>
    </font>
    <font>
      <sz val="9"/>
      <color rgb="FFFF0000"/>
      <name val="Meiryo UI"/>
      <family val="3"/>
      <charset val="128"/>
    </font>
    <font>
      <u/>
      <sz val="9"/>
      <name val="Meiryo UI"/>
      <family val="3"/>
      <charset val="128"/>
    </font>
    <font>
      <strike/>
      <sz val="9"/>
      <name val="Meiryo UI"/>
      <family val="3"/>
      <charset val="128"/>
    </font>
    <font>
      <sz val="9"/>
      <color rgb="FF00B0F0"/>
      <name val="Meiryo UI"/>
      <family val="3"/>
      <charset val="128"/>
    </font>
    <font>
      <sz val="11"/>
      <color rgb="FFC00000"/>
      <name val="ＭＳ Ｐゴシック"/>
      <family val="3"/>
      <charset val="128"/>
    </font>
    <font>
      <sz val="11"/>
      <color rgb="FFC00000"/>
      <name val="游ゴシック"/>
      <family val="3"/>
      <charset val="128"/>
    </font>
    <font>
      <b/>
      <sz val="9"/>
      <color indexed="81"/>
      <name val="メイリオ"/>
      <family val="3"/>
      <charset val="128"/>
    </font>
    <font>
      <sz val="9"/>
      <color indexed="81"/>
      <name val="メイリオ"/>
      <family val="3"/>
      <charset val="128"/>
    </font>
    <font>
      <b/>
      <sz val="11"/>
      <name val="Meiryo UI"/>
      <family val="3"/>
      <charset val="128"/>
    </font>
    <font>
      <sz val="9"/>
      <color theme="1" tint="0.34998626667073579"/>
      <name val="游ゴシック"/>
      <family val="3"/>
      <charset val="128"/>
    </font>
    <font>
      <sz val="10"/>
      <color theme="1" tint="0.34998626667073579"/>
      <name val="游ゴシック"/>
      <family val="3"/>
      <charset val="128"/>
    </font>
    <font>
      <sz val="11"/>
      <color theme="1"/>
      <name val="ＭＳ Ｐゴシック"/>
      <family val="3"/>
      <charset val="128"/>
    </font>
    <font>
      <sz val="12"/>
      <color rgb="FFC00000"/>
      <name val="游ゴシック"/>
      <family val="3"/>
      <charset val="128"/>
    </font>
    <font>
      <b/>
      <sz val="14"/>
      <name val="ＭＳ Ｐゴシック"/>
      <family val="3"/>
      <charset val="128"/>
    </font>
    <font>
      <sz val="11"/>
      <color theme="0" tint="-0.14999847407452621"/>
      <name val="ＭＳ 明朝"/>
      <family val="1"/>
      <charset val="128"/>
    </font>
    <font>
      <sz val="14"/>
      <color theme="0"/>
      <name val="メイリオ"/>
      <family val="3"/>
      <charset val="128"/>
    </font>
    <font>
      <b/>
      <u/>
      <sz val="18"/>
      <color theme="0"/>
      <name val="メイリオ"/>
      <family val="3"/>
      <charset val="128"/>
    </font>
    <font>
      <b/>
      <sz val="12"/>
      <color indexed="10"/>
      <name val="游ゴシック"/>
      <family val="3"/>
      <charset val="128"/>
    </font>
    <font>
      <b/>
      <sz val="11"/>
      <color rgb="FFFF0000"/>
      <name val="ＭＳ 明朝"/>
      <family val="1"/>
      <charset val="128"/>
    </font>
    <font>
      <b/>
      <sz val="11"/>
      <color indexed="81"/>
      <name val="MS P ゴシック"/>
      <family val="3"/>
      <charset val="128"/>
    </font>
    <font>
      <sz val="20"/>
      <name val="游ゴシック"/>
      <family val="3"/>
      <charset val="128"/>
    </font>
    <font>
      <sz val="20"/>
      <name val="ＭＳ Ｐゴシック"/>
      <family val="3"/>
      <charset val="128"/>
    </font>
    <font>
      <sz val="14"/>
      <color theme="0" tint="-0.499984740745262"/>
      <name val="游ゴシック"/>
      <family val="3"/>
      <charset val="128"/>
    </font>
    <font>
      <sz val="9"/>
      <color rgb="FFC00000"/>
      <name val="游ゴシック"/>
      <family val="3"/>
      <charset val="128"/>
    </font>
    <font>
      <sz val="10"/>
      <color theme="1" tint="0.499984740745262"/>
      <name val="游ゴシック"/>
      <family val="3"/>
      <charset val="128"/>
    </font>
    <font>
      <sz val="11"/>
      <color theme="1" tint="0.34998626667073579"/>
      <name val="ＭＳ Ｐゴシック"/>
      <family val="3"/>
      <charset val="128"/>
    </font>
    <font>
      <sz val="11"/>
      <color theme="1" tint="0.34998626667073579"/>
      <name val="游ゴシック"/>
      <family val="3"/>
      <charset val="128"/>
    </font>
    <font>
      <sz val="10"/>
      <color theme="1" tint="0.34998626667073579"/>
      <name val="ＭＳ Ｐゴシック"/>
      <family val="3"/>
      <charset val="128"/>
    </font>
  </fonts>
  <fills count="1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00206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6" tint="-0.249977111117893"/>
        <bgColor indexed="64"/>
      </patternFill>
    </fill>
    <fill>
      <patternFill patternType="solid">
        <fgColor theme="8" tint="-0.249977111117893"/>
        <bgColor indexed="64"/>
      </patternFill>
    </fill>
    <fill>
      <patternFill patternType="solid">
        <fgColor theme="2"/>
        <bgColor indexed="64"/>
      </patternFill>
    </fill>
  </fills>
  <borders count="88">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hair">
        <color indexed="64"/>
      </top>
      <bottom style="hair">
        <color indexed="64"/>
      </bottom>
      <diagonal/>
    </border>
    <border>
      <left/>
      <right/>
      <top style="thin">
        <color indexed="64"/>
      </top>
      <bottom/>
      <diagonal/>
    </border>
    <border>
      <left/>
      <right style="thin">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bottom/>
      <diagonal/>
    </border>
    <border>
      <left/>
      <right style="thin">
        <color indexed="64"/>
      </right>
      <top style="hair">
        <color indexed="64"/>
      </top>
      <bottom style="hair">
        <color indexed="64"/>
      </bottom>
      <diagonal/>
    </border>
    <border>
      <left style="thin">
        <color indexed="64"/>
      </left>
      <right/>
      <top style="medium">
        <color indexed="64"/>
      </top>
      <bottom/>
      <diagonal/>
    </border>
    <border>
      <left style="thin">
        <color indexed="64"/>
      </left>
      <right style="thin">
        <color indexed="64"/>
      </right>
      <top style="hair">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double">
        <color indexed="64"/>
      </bottom>
      <diagonal/>
    </border>
    <border>
      <left/>
      <right/>
      <top style="hair">
        <color indexed="64"/>
      </top>
      <bottom style="hair">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thin">
        <color indexed="64"/>
      </right>
      <top style="hair">
        <color indexed="64"/>
      </top>
      <bottom/>
      <diagonal/>
    </border>
    <border>
      <left style="medium">
        <color indexed="64"/>
      </left>
      <right/>
      <top style="medium">
        <color indexed="64"/>
      </top>
      <bottom/>
      <diagonal/>
    </border>
    <border>
      <left style="thin">
        <color indexed="64"/>
      </left>
      <right/>
      <top style="medium">
        <color indexed="64"/>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rgb="FF0070C0"/>
      </left>
      <right/>
      <top style="thin">
        <color indexed="64"/>
      </top>
      <bottom style="thin">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style="thin">
        <color indexed="64"/>
      </bottom>
      <diagonal/>
    </border>
    <border>
      <left style="thin">
        <color theme="1"/>
      </left>
      <right/>
      <top style="thin">
        <color indexed="64"/>
      </top>
      <bottom style="thin">
        <color indexed="64"/>
      </bottom>
      <diagonal/>
    </border>
    <border>
      <left/>
      <right style="thin">
        <color theme="1"/>
      </right>
      <top style="thin">
        <color indexed="64"/>
      </top>
      <bottom style="thin">
        <color indexed="64"/>
      </bottom>
      <diagonal/>
    </border>
    <border>
      <left/>
      <right style="thin">
        <color theme="1"/>
      </right>
      <top/>
      <bottom/>
      <diagonal/>
    </border>
    <border>
      <left style="thin">
        <color theme="1"/>
      </left>
      <right/>
      <top/>
      <bottom style="thin">
        <color theme="1"/>
      </bottom>
      <diagonal/>
    </border>
    <border>
      <left style="medium">
        <color rgb="FF0070C0"/>
      </left>
      <right/>
      <top/>
      <bottom style="thin">
        <color theme="1"/>
      </bottom>
      <diagonal/>
    </border>
    <border>
      <left/>
      <right/>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style="thin">
        <color auto="1"/>
      </right>
      <top/>
      <bottom style="hair">
        <color indexed="64"/>
      </bottom>
      <diagonal/>
    </border>
    <border>
      <left style="thin">
        <color indexed="64"/>
      </left>
      <right style="thin">
        <color indexed="64"/>
      </right>
      <top style="medium">
        <color indexed="64"/>
      </top>
      <bottom/>
      <diagonal/>
    </border>
    <border>
      <left style="thin">
        <color indexed="64"/>
      </left>
      <right/>
      <top style="thin">
        <color indexed="64"/>
      </top>
      <bottom style="hair">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auto="1"/>
      </top>
      <bottom style="hair">
        <color auto="1"/>
      </bottom>
      <diagonal/>
    </border>
    <border>
      <left/>
      <right/>
      <top style="hair">
        <color auto="1"/>
      </top>
      <bottom style="double">
        <color auto="1"/>
      </bottom>
      <diagonal/>
    </border>
    <border>
      <left style="thin">
        <color indexed="64"/>
      </left>
      <right style="thin">
        <color auto="1"/>
      </right>
      <top style="hair">
        <color auto="1"/>
      </top>
      <bottom style="double">
        <color auto="1"/>
      </bottom>
      <diagonal/>
    </border>
    <border>
      <left style="thin">
        <color indexed="64"/>
      </left>
      <right/>
      <top style="hair">
        <color indexed="64"/>
      </top>
      <bottom style="double">
        <color auto="1"/>
      </bottom>
      <diagonal/>
    </border>
    <border>
      <left style="medium">
        <color rgb="FF0070C0"/>
      </left>
      <right/>
      <top style="thin">
        <color theme="1"/>
      </top>
      <bottom/>
      <diagonal/>
    </border>
    <border>
      <left style="medium">
        <color rgb="FF0070C0"/>
      </left>
      <right/>
      <top/>
      <bottom/>
      <diagonal/>
    </border>
    <border>
      <left style="medium">
        <color rgb="FF0070C0"/>
      </left>
      <right/>
      <top/>
      <bottom style="thin">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0" fontId="2" fillId="0" borderId="0"/>
    <xf numFmtId="0" fontId="2" fillId="0" borderId="0"/>
    <xf numFmtId="0" fontId="2" fillId="0" borderId="0"/>
    <xf numFmtId="38" fontId="1" fillId="0" borderId="0" applyFont="0" applyFill="0" applyBorder="0" applyAlignment="0" applyProtection="0">
      <alignment vertical="center"/>
    </xf>
    <xf numFmtId="0" fontId="90" fillId="0" borderId="0" applyNumberFormat="0" applyFill="0" applyBorder="0" applyAlignment="0" applyProtection="0">
      <alignment vertical="center"/>
    </xf>
  </cellStyleXfs>
  <cellXfs count="621">
    <xf numFmtId="0" fontId="0" fillId="0" borderId="0" xfId="0">
      <alignment vertical="center"/>
    </xf>
    <xf numFmtId="0" fontId="5" fillId="0" borderId="0" xfId="0" applyFont="1">
      <alignment vertical="center"/>
    </xf>
    <xf numFmtId="0" fontId="0" fillId="0" borderId="0" xfId="0" applyAlignment="1">
      <alignment horizontal="center" vertical="center"/>
    </xf>
    <xf numFmtId="49" fontId="0" fillId="0" borderId="0" xfId="0" applyNumberFormat="1">
      <alignment vertical="center"/>
    </xf>
    <xf numFmtId="49" fontId="0" fillId="0" borderId="0" xfId="0" applyNumberFormat="1" applyAlignment="1">
      <alignment horizontal="left" vertical="center"/>
    </xf>
    <xf numFmtId="0" fontId="8" fillId="0" borderId="0" xfId="0" applyFont="1">
      <alignment vertical="center"/>
    </xf>
    <xf numFmtId="0" fontId="0" fillId="0" borderId="0" xfId="0" applyProtection="1">
      <alignment vertical="center"/>
      <protection locked="0"/>
    </xf>
    <xf numFmtId="0" fontId="17" fillId="0" borderId="0" xfId="0" applyFont="1">
      <alignment vertical="center"/>
    </xf>
    <xf numFmtId="0" fontId="18" fillId="0" borderId="0" xfId="0" applyFont="1">
      <alignment vertical="center"/>
    </xf>
    <xf numFmtId="0" fontId="12" fillId="0" borderId="0" xfId="0" applyFont="1" applyProtection="1">
      <alignment vertical="center"/>
      <protection locked="0"/>
    </xf>
    <xf numFmtId="0" fontId="13" fillId="0" borderId="0" xfId="0" applyFont="1" applyProtection="1">
      <alignment vertical="center"/>
      <protection locked="0"/>
    </xf>
    <xf numFmtId="0" fontId="12" fillId="0" borderId="0" xfId="0" applyFont="1" applyAlignment="1" applyProtection="1">
      <alignment horizontal="center" vertical="center"/>
      <protection locked="0"/>
    </xf>
    <xf numFmtId="0" fontId="15" fillId="0" borderId="0" xfId="0" applyFont="1" applyAlignment="1" applyProtection="1">
      <alignment horizontal="center" vertical="center"/>
      <protection locked="0"/>
    </xf>
    <xf numFmtId="0" fontId="15" fillId="0" borderId="0" xfId="0" applyFont="1" applyProtection="1">
      <alignment vertical="center"/>
      <protection locked="0"/>
    </xf>
    <xf numFmtId="0" fontId="16" fillId="0" borderId="0" xfId="0" applyFont="1" applyAlignment="1" applyProtection="1">
      <alignment horizontal="right" vertical="center"/>
      <protection locked="0"/>
    </xf>
    <xf numFmtId="0" fontId="11" fillId="0" borderId="0" xfId="0" applyFont="1" applyProtection="1">
      <alignment vertical="center"/>
      <protection locked="0"/>
    </xf>
    <xf numFmtId="0" fontId="20" fillId="0" borderId="0" xfId="2" applyFont="1" applyAlignment="1">
      <alignment vertical="center"/>
    </xf>
    <xf numFmtId="0" fontId="21" fillId="0" borderId="0" xfId="2" applyFont="1" applyAlignment="1">
      <alignment vertical="top"/>
    </xf>
    <xf numFmtId="0" fontId="21" fillId="0" borderId="0" xfId="0" applyFont="1">
      <alignment vertical="center"/>
    </xf>
    <xf numFmtId="49" fontId="4" fillId="0" borderId="0" xfId="0" applyNumberFormat="1" applyFont="1">
      <alignment vertical="center"/>
    </xf>
    <xf numFmtId="49" fontId="4" fillId="0" borderId="0" xfId="0" applyNumberFormat="1" applyFont="1" applyAlignment="1">
      <alignment horizontal="left" vertical="center"/>
    </xf>
    <xf numFmtId="0" fontId="18" fillId="0" borderId="0" xfId="0" applyFont="1" applyAlignment="1">
      <alignment vertical="center" wrapText="1"/>
    </xf>
    <xf numFmtId="0" fontId="0" fillId="0" borderId="0" xfId="0" applyAlignment="1">
      <alignment horizontal="left" vertical="center"/>
    </xf>
    <xf numFmtId="0" fontId="25" fillId="0" borderId="0" xfId="0" applyFont="1">
      <alignment vertical="center"/>
    </xf>
    <xf numFmtId="0" fontId="26" fillId="0" borderId="0" xfId="0" applyFont="1">
      <alignment vertical="center"/>
    </xf>
    <xf numFmtId="0" fontId="27" fillId="0" borderId="0" xfId="0" applyFont="1">
      <alignment vertical="center"/>
    </xf>
    <xf numFmtId="0" fontId="28" fillId="0" borderId="0" xfId="2" applyFont="1" applyAlignment="1">
      <alignment vertical="center"/>
    </xf>
    <xf numFmtId="0" fontId="29" fillId="3" borderId="0" xfId="2" applyFont="1" applyFill="1" applyAlignment="1">
      <alignment vertical="center"/>
    </xf>
    <xf numFmtId="0" fontId="29" fillId="0" borderId="0" xfId="2" applyFont="1" applyAlignment="1">
      <alignment vertical="top"/>
    </xf>
    <xf numFmtId="0" fontId="35" fillId="0" borderId="0" xfId="0" applyFont="1">
      <alignment vertical="center"/>
    </xf>
    <xf numFmtId="0" fontId="43" fillId="0" borderId="0" xfId="0" applyFont="1" applyProtection="1">
      <alignment vertical="center"/>
      <protection locked="0"/>
    </xf>
    <xf numFmtId="0" fontId="31" fillId="0" borderId="0" xfId="0" applyFont="1" applyProtection="1">
      <alignment vertical="center"/>
      <protection locked="0"/>
    </xf>
    <xf numFmtId="0" fontId="52" fillId="0" borderId="0" xfId="0" applyFont="1">
      <alignment vertical="center"/>
    </xf>
    <xf numFmtId="0" fontId="53" fillId="0" borderId="0" xfId="0" applyFont="1">
      <alignment vertical="center"/>
    </xf>
    <xf numFmtId="0" fontId="47" fillId="0" borderId="0" xfId="0" applyFont="1" applyAlignment="1">
      <alignment horizontal="center" vertical="center"/>
    </xf>
    <xf numFmtId="0" fontId="36" fillId="0" borderId="0" xfId="0" applyFont="1" applyAlignment="1" applyProtection="1">
      <alignment vertical="top"/>
      <protection locked="0"/>
    </xf>
    <xf numFmtId="0" fontId="54" fillId="0" borderId="0" xfId="0" applyFont="1" applyProtection="1">
      <alignment vertical="center"/>
      <protection locked="0"/>
    </xf>
    <xf numFmtId="0" fontId="54" fillId="0" borderId="0" xfId="0" applyFont="1" applyAlignment="1" applyProtection="1">
      <alignment horizontal="left" vertical="center"/>
      <protection locked="0"/>
    </xf>
    <xf numFmtId="0" fontId="56" fillId="0" borderId="6" xfId="0" applyFont="1" applyBorder="1">
      <alignment vertical="center"/>
    </xf>
    <xf numFmtId="0" fontId="57" fillId="0" borderId="0" xfId="0" applyFont="1">
      <alignment vertical="center"/>
    </xf>
    <xf numFmtId="0" fontId="38" fillId="0" borderId="0" xfId="0" applyFont="1">
      <alignment vertical="center"/>
    </xf>
    <xf numFmtId="0" fontId="54" fillId="0" borderId="0" xfId="0" applyFont="1" applyAlignment="1">
      <alignment horizontal="left" vertical="center"/>
    </xf>
    <xf numFmtId="0" fontId="54" fillId="0" borderId="0" xfId="0" applyFont="1" applyAlignment="1">
      <alignment horizontal="center" vertical="center"/>
    </xf>
    <xf numFmtId="0" fontId="54" fillId="0" borderId="0" xfId="0" applyFont="1">
      <alignment vertical="center"/>
    </xf>
    <xf numFmtId="38" fontId="54" fillId="0" borderId="0" xfId="1" applyFont="1" applyAlignment="1" applyProtection="1">
      <alignment vertical="center"/>
    </xf>
    <xf numFmtId="0" fontId="36" fillId="0" borderId="0" xfId="0" applyFont="1" applyAlignment="1">
      <alignment vertical="top"/>
    </xf>
    <xf numFmtId="0" fontId="36" fillId="0" borderId="0" xfId="0" applyFont="1" applyAlignment="1">
      <alignment horizontal="left" vertical="center"/>
    </xf>
    <xf numFmtId="0" fontId="54" fillId="0" borderId="0" xfId="0" applyFont="1" applyAlignment="1">
      <alignment vertical="top"/>
    </xf>
    <xf numFmtId="0" fontId="60" fillId="0" borderId="0" xfId="0" applyFont="1">
      <alignment vertical="center"/>
    </xf>
    <xf numFmtId="0" fontId="61" fillId="0" borderId="0" xfId="0" applyFont="1">
      <alignment vertical="center"/>
    </xf>
    <xf numFmtId="0" fontId="47" fillId="0" borderId="0" xfId="0" applyFont="1" applyAlignment="1">
      <alignment horizontal="right" vertical="center"/>
    </xf>
    <xf numFmtId="0" fontId="47" fillId="0" borderId="0" xfId="0" applyFont="1" applyAlignment="1">
      <alignment horizontal="left" vertical="center"/>
    </xf>
    <xf numFmtId="0" fontId="35" fillId="0" borderId="7" xfId="0" applyFont="1" applyBorder="1">
      <alignment vertical="center"/>
    </xf>
    <xf numFmtId="0" fontId="35" fillId="0" borderId="12" xfId="0" applyFont="1" applyBorder="1">
      <alignment vertical="center"/>
    </xf>
    <xf numFmtId="38" fontId="38" fillId="0" borderId="4" xfId="1" applyFont="1" applyBorder="1" applyAlignment="1" applyProtection="1">
      <alignment horizontal="right" vertical="center"/>
    </xf>
    <xf numFmtId="38" fontId="35" fillId="0" borderId="15" xfId="1" applyFont="1" applyBorder="1" applyAlignment="1" applyProtection="1">
      <alignment horizontal="right" vertical="center"/>
    </xf>
    <xf numFmtId="0" fontId="38" fillId="0" borderId="0" xfId="0" applyFont="1" applyAlignment="1">
      <alignment horizontal="right" vertical="center"/>
    </xf>
    <xf numFmtId="38" fontId="35" fillId="0" borderId="8" xfId="1" applyFont="1" applyBorder="1" applyAlignment="1" applyProtection="1">
      <alignment horizontal="right" vertical="center"/>
    </xf>
    <xf numFmtId="38" fontId="38" fillId="0" borderId="7" xfId="1" applyFont="1" applyBorder="1" applyAlignment="1" applyProtection="1">
      <alignment horizontal="right" vertical="center"/>
    </xf>
    <xf numFmtId="38" fontId="35" fillId="0" borderId="12" xfId="1" applyFont="1" applyBorder="1" applyAlignment="1" applyProtection="1">
      <alignment horizontal="right" vertical="center"/>
    </xf>
    <xf numFmtId="38" fontId="47" fillId="0" borderId="0" xfId="1" applyFont="1" applyBorder="1" applyAlignment="1" applyProtection="1">
      <alignment horizontal="left" vertical="top"/>
    </xf>
    <xf numFmtId="38" fontId="47" fillId="0" borderId="0" xfId="1" applyFont="1" applyBorder="1" applyAlignment="1" applyProtection="1">
      <alignment vertical="center"/>
    </xf>
    <xf numFmtId="38" fontId="49" fillId="0" borderId="0" xfId="1" applyFont="1" applyFill="1" applyBorder="1" applyAlignment="1" applyProtection="1">
      <alignment vertical="center"/>
    </xf>
    <xf numFmtId="38" fontId="35" fillId="0" borderId="0" xfId="1" applyFont="1" applyBorder="1" applyProtection="1">
      <alignment vertical="center"/>
    </xf>
    <xf numFmtId="0" fontId="58" fillId="0" borderId="6" xfId="0" applyFont="1" applyBorder="1">
      <alignment vertical="center"/>
    </xf>
    <xf numFmtId="0" fontId="26" fillId="0" borderId="14" xfId="0" applyFont="1" applyBorder="1">
      <alignment vertical="center"/>
    </xf>
    <xf numFmtId="0" fontId="8" fillId="0" borderId="7" xfId="0" applyFont="1" applyBorder="1">
      <alignment vertical="center"/>
    </xf>
    <xf numFmtId="0" fontId="7" fillId="0" borderId="12" xfId="0" applyFont="1" applyBorder="1">
      <alignment vertical="center"/>
    </xf>
    <xf numFmtId="0" fontId="65" fillId="0" borderId="6" xfId="0" applyFont="1" applyBorder="1">
      <alignment vertical="center"/>
    </xf>
    <xf numFmtId="0" fontId="66" fillId="0" borderId="0" xfId="2" applyFont="1" applyAlignment="1">
      <alignment vertical="center"/>
    </xf>
    <xf numFmtId="0" fontId="36" fillId="0" borderId="0" xfId="2" applyFont="1" applyAlignment="1">
      <alignment vertical="center"/>
    </xf>
    <xf numFmtId="0" fontId="36" fillId="0" borderId="0" xfId="0" applyFont="1">
      <alignment vertical="center"/>
    </xf>
    <xf numFmtId="0" fontId="35" fillId="0" borderId="0" xfId="0" applyFont="1" applyAlignment="1">
      <alignment horizontal="left" vertical="center"/>
    </xf>
    <xf numFmtId="0" fontId="21" fillId="0" borderId="0" xfId="2" applyFont="1" applyAlignment="1">
      <alignment vertical="center"/>
    </xf>
    <xf numFmtId="0" fontId="35" fillId="0" borderId="0" xfId="0" applyFont="1" applyAlignment="1">
      <alignment horizontal="center" vertical="center"/>
    </xf>
    <xf numFmtId="0" fontId="8" fillId="0" borderId="0" xfId="0" applyFont="1" applyProtection="1">
      <alignment vertical="center"/>
      <protection locked="0"/>
    </xf>
    <xf numFmtId="0" fontId="71" fillId="0" borderId="0" xfId="0" applyFont="1">
      <alignment vertical="center"/>
    </xf>
    <xf numFmtId="0" fontId="75" fillId="0" borderId="0" xfId="0" applyFont="1" applyAlignment="1">
      <alignment horizontal="center" vertical="center"/>
    </xf>
    <xf numFmtId="0" fontId="72" fillId="0" borderId="0" xfId="0" applyFont="1" applyAlignment="1" applyProtection="1">
      <alignment horizontal="center" vertical="center"/>
      <protection locked="0"/>
    </xf>
    <xf numFmtId="49" fontId="72" fillId="0" borderId="0" xfId="0" applyNumberFormat="1" applyFont="1" applyAlignment="1">
      <alignment horizontal="center" vertical="center"/>
    </xf>
    <xf numFmtId="0" fontId="72" fillId="0" borderId="0" xfId="0" applyFont="1" applyAlignment="1">
      <alignment horizontal="center" vertical="center"/>
    </xf>
    <xf numFmtId="0" fontId="74" fillId="0" borderId="0" xfId="0" applyFont="1">
      <alignment vertical="center"/>
    </xf>
    <xf numFmtId="0" fontId="6" fillId="0" borderId="0" xfId="0" applyFont="1" applyProtection="1">
      <alignment vertical="center"/>
      <protection locked="0"/>
    </xf>
    <xf numFmtId="49" fontId="6" fillId="0" borderId="0" xfId="0" applyNumberFormat="1" applyFont="1">
      <alignment vertical="center"/>
    </xf>
    <xf numFmtId="49" fontId="6" fillId="0" borderId="0" xfId="0" applyNumberFormat="1" applyFont="1" applyAlignment="1">
      <alignment horizontal="left" vertical="center"/>
    </xf>
    <xf numFmtId="0" fontId="6" fillId="0" borderId="0" xfId="0" applyFont="1">
      <alignment vertical="center"/>
    </xf>
    <xf numFmtId="0" fontId="39" fillId="0" borderId="0" xfId="0" applyFont="1" applyAlignment="1">
      <alignment horizontal="left" vertical="center"/>
    </xf>
    <xf numFmtId="0" fontId="7" fillId="0" borderId="0" xfId="0" applyFont="1">
      <alignment vertical="center"/>
    </xf>
    <xf numFmtId="38" fontId="0" fillId="0" borderId="0" xfId="0" applyNumberFormat="1">
      <alignment vertical="center"/>
    </xf>
    <xf numFmtId="0" fontId="0" fillId="0" borderId="0" xfId="0" applyAlignment="1">
      <alignment horizontal="center" vertical="center" shrinkToFit="1"/>
    </xf>
    <xf numFmtId="0" fontId="29" fillId="0" borderId="0" xfId="2" applyFont="1" applyAlignment="1">
      <alignment vertical="center"/>
    </xf>
    <xf numFmtId="0" fontId="83" fillId="0" borderId="0" xfId="0" applyFont="1">
      <alignment vertical="center"/>
    </xf>
    <xf numFmtId="0" fontId="85" fillId="10" borderId="0" xfId="0" applyFont="1" applyFill="1" applyAlignment="1">
      <alignment horizontal="center" vertical="center"/>
    </xf>
    <xf numFmtId="0" fontId="86" fillId="10" borderId="0" xfId="0" applyFont="1" applyFill="1">
      <alignment vertical="center"/>
    </xf>
    <xf numFmtId="0" fontId="85" fillId="7" borderId="0" xfId="0" applyFont="1" applyFill="1">
      <alignment vertical="center"/>
    </xf>
    <xf numFmtId="0" fontId="85" fillId="4" borderId="0" xfId="0" applyFont="1" applyFill="1">
      <alignment vertical="center"/>
    </xf>
    <xf numFmtId="0" fontId="85" fillId="2" borderId="0" xfId="0" applyFont="1" applyFill="1">
      <alignment vertical="center"/>
    </xf>
    <xf numFmtId="0" fontId="86" fillId="2" borderId="0" xfId="0" applyFont="1" applyFill="1">
      <alignment vertical="center"/>
    </xf>
    <xf numFmtId="0" fontId="85" fillId="8" borderId="0" xfId="0" applyFont="1" applyFill="1">
      <alignment vertical="center"/>
    </xf>
    <xf numFmtId="0" fontId="85" fillId="9" borderId="0" xfId="0" applyFont="1" applyFill="1">
      <alignment vertical="center"/>
    </xf>
    <xf numFmtId="0" fontId="86" fillId="9" borderId="0" xfId="0" applyFont="1" applyFill="1">
      <alignment vertical="center"/>
    </xf>
    <xf numFmtId="0" fontId="86" fillId="0" borderId="0" xfId="0" applyFont="1">
      <alignment vertical="center"/>
    </xf>
    <xf numFmtId="0" fontId="87" fillId="6" borderId="0" xfId="0" applyFont="1" applyFill="1" applyAlignment="1">
      <alignment horizontal="center" vertical="center" wrapText="1"/>
    </xf>
    <xf numFmtId="0" fontId="88" fillId="0" borderId="0" xfId="0" applyFont="1" applyAlignment="1">
      <alignment horizontal="center" vertical="center" wrapText="1"/>
    </xf>
    <xf numFmtId="0" fontId="89" fillId="0" borderId="0" xfId="0" applyFont="1" applyAlignment="1">
      <alignment horizontal="center" vertical="center"/>
    </xf>
    <xf numFmtId="0" fontId="86" fillId="0" borderId="0" xfId="0" applyFont="1" applyAlignment="1">
      <alignment horizontal="center" vertical="center"/>
    </xf>
    <xf numFmtId="0" fontId="88" fillId="8" borderId="0" xfId="0" applyFont="1" applyFill="1" applyAlignment="1">
      <alignment horizontal="center" vertical="center"/>
    </xf>
    <xf numFmtId="0" fontId="88" fillId="0" borderId="42" xfId="0" applyFont="1" applyBorder="1" applyAlignment="1">
      <alignment horizontal="center" vertical="center"/>
    </xf>
    <xf numFmtId="0" fontId="88" fillId="0" borderId="0" xfId="0" applyFont="1" applyAlignment="1">
      <alignment horizontal="center" vertical="center"/>
    </xf>
    <xf numFmtId="0" fontId="91" fillId="0" borderId="42" xfId="0" applyFont="1" applyBorder="1" applyAlignment="1">
      <alignment horizontal="center" vertical="center"/>
    </xf>
    <xf numFmtId="0" fontId="91" fillId="0" borderId="0" xfId="0" applyFont="1" applyAlignment="1">
      <alignment horizontal="center" vertical="center"/>
    </xf>
    <xf numFmtId="0" fontId="88" fillId="0" borderId="0" xfId="6" applyFont="1" applyFill="1" applyBorder="1" applyAlignment="1">
      <alignment horizontal="center" vertical="center"/>
    </xf>
    <xf numFmtId="0" fontId="92" fillId="0" borderId="0" xfId="6" applyFont="1" applyFill="1" applyBorder="1" applyAlignment="1">
      <alignment horizontal="center" vertical="center"/>
    </xf>
    <xf numFmtId="0" fontId="91" fillId="0" borderId="42" xfId="6" applyFont="1" applyFill="1" applyBorder="1" applyAlignment="1">
      <alignment horizontal="center" vertical="center"/>
    </xf>
    <xf numFmtId="0" fontId="88" fillId="8" borderId="42" xfId="0" applyFont="1" applyFill="1" applyBorder="1" applyAlignment="1">
      <alignment horizontal="center" vertical="center"/>
    </xf>
    <xf numFmtId="0" fontId="88" fillId="9" borderId="0" xfId="0" applyFont="1" applyFill="1" applyAlignment="1">
      <alignment horizontal="center" vertical="center"/>
    </xf>
    <xf numFmtId="49" fontId="88" fillId="0" borderId="0" xfId="0" applyNumberFormat="1" applyFont="1" applyAlignment="1">
      <alignment horizontal="center" vertical="center"/>
    </xf>
    <xf numFmtId="0" fontId="93" fillId="0" borderId="0" xfId="0" applyFont="1" applyAlignment="1">
      <alignment horizontal="center" vertical="center"/>
    </xf>
    <xf numFmtId="0" fontId="91" fillId="0" borderId="0" xfId="6" applyFont="1" applyFill="1" applyBorder="1" applyAlignment="1">
      <alignment horizontal="center" vertical="center"/>
    </xf>
    <xf numFmtId="0" fontId="94" fillId="0" borderId="0" xfId="0" applyFont="1" applyAlignment="1">
      <alignment horizontal="center" vertical="center"/>
    </xf>
    <xf numFmtId="0" fontId="87" fillId="6" borderId="0" xfId="0" applyFont="1" applyFill="1" applyAlignment="1">
      <alignment horizontal="center" vertical="center"/>
    </xf>
    <xf numFmtId="0" fontId="88" fillId="4" borderId="0" xfId="0" applyFont="1" applyFill="1" applyAlignment="1">
      <alignment horizontal="center" vertical="center"/>
    </xf>
    <xf numFmtId="38" fontId="89" fillId="0" borderId="0" xfId="1" applyFont="1" applyAlignment="1">
      <alignment horizontal="right" vertical="center"/>
    </xf>
    <xf numFmtId="38" fontId="89" fillId="0" borderId="0" xfId="0" applyNumberFormat="1" applyFont="1" applyAlignment="1">
      <alignment horizontal="right" vertical="center"/>
    </xf>
    <xf numFmtId="0" fontId="87" fillId="11" borderId="0" xfId="0" applyFont="1" applyFill="1" applyAlignment="1">
      <alignment horizontal="center" vertical="center" wrapText="1"/>
    </xf>
    <xf numFmtId="38" fontId="54" fillId="0" borderId="12" xfId="1" applyFont="1" applyBorder="1" applyAlignment="1" applyProtection="1">
      <alignment horizontal="right" vertical="center"/>
    </xf>
    <xf numFmtId="38" fontId="54" fillId="0" borderId="12" xfId="1" applyFont="1" applyBorder="1" applyAlignment="1" applyProtection="1">
      <alignment vertical="center"/>
    </xf>
    <xf numFmtId="38" fontId="54" fillId="0" borderId="33" xfId="1" applyFont="1" applyBorder="1" applyAlignment="1" applyProtection="1">
      <alignment horizontal="right" vertical="center"/>
    </xf>
    <xf numFmtId="38" fontId="54" fillId="0" borderId="33" xfId="1" applyFont="1" applyBorder="1" applyAlignment="1" applyProtection="1">
      <alignment vertical="center"/>
    </xf>
    <xf numFmtId="178" fontId="86" fillId="0" borderId="0" xfId="0" applyNumberFormat="1" applyFont="1">
      <alignment vertical="center"/>
    </xf>
    <xf numFmtId="178" fontId="99" fillId="0" borderId="0" xfId="0" applyNumberFormat="1" applyFont="1">
      <alignment vertical="center"/>
    </xf>
    <xf numFmtId="180" fontId="0" fillId="0" borderId="0" xfId="0" applyNumberFormat="1">
      <alignment vertical="center"/>
    </xf>
    <xf numFmtId="0" fontId="102" fillId="0" borderId="0" xfId="0" applyFont="1">
      <alignment vertical="center"/>
    </xf>
    <xf numFmtId="0" fontId="71" fillId="0" borderId="0" xfId="0" applyFont="1" applyAlignment="1">
      <alignment horizontal="center" vertical="center"/>
    </xf>
    <xf numFmtId="0" fontId="0" fillId="0" borderId="0" xfId="0" applyAlignment="1" applyProtection="1">
      <alignment horizontal="center" vertical="center"/>
      <protection locked="0"/>
    </xf>
    <xf numFmtId="49" fontId="4" fillId="0" borderId="0" xfId="0" applyNumberFormat="1" applyFont="1" applyAlignment="1">
      <alignment horizontal="center" vertical="center"/>
    </xf>
    <xf numFmtId="49" fontId="0" fillId="0" borderId="0" xfId="0" applyNumberFormat="1" applyAlignment="1">
      <alignment horizontal="center" vertical="center"/>
    </xf>
    <xf numFmtId="178" fontId="89" fillId="0" borderId="0" xfId="0" applyNumberFormat="1" applyFont="1" applyAlignment="1">
      <alignment horizontal="center" vertical="center"/>
    </xf>
    <xf numFmtId="0" fontId="88" fillId="0" borderId="0" xfId="0" applyFont="1" applyAlignment="1">
      <alignment horizontal="left" vertical="center" shrinkToFit="1"/>
    </xf>
    <xf numFmtId="0" fontId="89" fillId="0" borderId="0" xfId="0" applyFont="1" applyAlignment="1">
      <alignment horizontal="left" vertical="center" shrinkToFit="1"/>
    </xf>
    <xf numFmtId="180" fontId="89" fillId="0" borderId="0" xfId="0" applyNumberFormat="1" applyFont="1" applyAlignment="1">
      <alignment horizontal="center" vertical="center"/>
    </xf>
    <xf numFmtId="178" fontId="88" fillId="0" borderId="0" xfId="0" applyNumberFormat="1" applyFont="1" applyAlignment="1">
      <alignment horizontal="center" vertical="center"/>
    </xf>
    <xf numFmtId="178" fontId="0" fillId="0" borderId="0" xfId="0" applyNumberFormat="1">
      <alignment vertical="center"/>
    </xf>
    <xf numFmtId="178" fontId="104" fillId="0" borderId="0" xfId="0" applyNumberFormat="1" applyFont="1">
      <alignment vertical="center"/>
    </xf>
    <xf numFmtId="0" fontId="88" fillId="0" borderId="0" xfId="0" applyFont="1" applyAlignment="1">
      <alignment horizontal="left" vertical="center"/>
    </xf>
    <xf numFmtId="0" fontId="105" fillId="0" borderId="0" xfId="0" applyFont="1">
      <alignment vertical="center"/>
    </xf>
    <xf numFmtId="0" fontId="106" fillId="0" borderId="0" xfId="0" applyFont="1">
      <alignment vertical="center"/>
    </xf>
    <xf numFmtId="0" fontId="76" fillId="0" borderId="0" xfId="0" applyFont="1" applyAlignment="1">
      <alignment horizontal="center" vertical="center"/>
    </xf>
    <xf numFmtId="0" fontId="67" fillId="0" borderId="0" xfId="2" applyFont="1" applyAlignment="1">
      <alignment vertical="center"/>
    </xf>
    <xf numFmtId="0" fontId="68" fillId="0" borderId="0" xfId="2" applyFont="1" applyAlignment="1">
      <alignment vertical="center" shrinkToFit="1"/>
    </xf>
    <xf numFmtId="0" fontId="59" fillId="0" borderId="0" xfId="0" applyFont="1">
      <alignment vertical="center"/>
    </xf>
    <xf numFmtId="0" fontId="35" fillId="13" borderId="11" xfId="2" applyFont="1" applyFill="1" applyBorder="1" applyAlignment="1">
      <alignment horizontal="center" vertical="center"/>
    </xf>
    <xf numFmtId="0" fontId="38" fillId="0" borderId="10" xfId="0" applyFont="1" applyBorder="1" applyAlignment="1">
      <alignment horizontal="right" vertical="center"/>
    </xf>
    <xf numFmtId="0" fontId="80" fillId="0" borderId="33" xfId="2" applyFont="1" applyBorder="1" applyAlignment="1">
      <alignment horizontal="left" vertical="center"/>
    </xf>
    <xf numFmtId="0" fontId="5" fillId="0" borderId="9" xfId="0" applyFont="1" applyBorder="1" applyAlignment="1">
      <alignment horizontal="center" vertical="center"/>
    </xf>
    <xf numFmtId="0" fontId="5" fillId="0" borderId="0" xfId="0" applyFont="1" applyAlignment="1">
      <alignment horizontal="center" vertical="center" shrinkToFit="1"/>
    </xf>
    <xf numFmtId="0" fontId="103" fillId="0" borderId="0" xfId="0" applyFont="1" applyAlignment="1">
      <alignment horizontal="left" vertical="center"/>
    </xf>
    <xf numFmtId="0" fontId="69" fillId="0" borderId="22" xfId="0" applyFont="1" applyBorder="1" applyAlignment="1">
      <alignment horizontal="left" vertical="center" wrapText="1"/>
    </xf>
    <xf numFmtId="0" fontId="47" fillId="0" borderId="43" xfId="0" applyFont="1" applyBorder="1" applyAlignment="1">
      <alignment horizontal="left" vertical="center" wrapText="1"/>
    </xf>
    <xf numFmtId="49" fontId="78" fillId="0" borderId="0" xfId="0" applyNumberFormat="1" applyFont="1" applyAlignment="1">
      <alignment horizontal="center" vertical="center" shrinkToFit="1"/>
    </xf>
    <xf numFmtId="0" fontId="78" fillId="0" borderId="0" xfId="0" applyFont="1" applyAlignment="1">
      <alignment horizontal="center" vertical="center" shrinkToFit="1"/>
    </xf>
    <xf numFmtId="0" fontId="69" fillId="0" borderId="43" xfId="0" applyFont="1" applyBorder="1" applyAlignment="1">
      <alignment horizontal="left" vertical="center" wrapText="1"/>
    </xf>
    <xf numFmtId="0" fontId="35" fillId="13" borderId="11" xfId="2" applyFont="1" applyFill="1" applyBorder="1" applyAlignment="1">
      <alignment horizontal="center" vertical="center" wrapText="1"/>
    </xf>
    <xf numFmtId="0" fontId="10" fillId="0" borderId="0" xfId="0" applyFont="1" applyAlignment="1">
      <alignment horizontal="left" vertical="center" wrapText="1"/>
    </xf>
    <xf numFmtId="0" fontId="69" fillId="0" borderId="52" xfId="0" applyFont="1" applyBorder="1" applyAlignment="1">
      <alignment horizontal="left" vertical="center" wrapText="1"/>
    </xf>
    <xf numFmtId="0" fontId="10" fillId="0" borderId="0" xfId="0" applyFont="1" applyAlignment="1">
      <alignment horizontal="center" vertical="center"/>
    </xf>
    <xf numFmtId="0" fontId="55" fillId="0" borderId="0" xfId="0" applyFont="1">
      <alignment vertical="center"/>
    </xf>
    <xf numFmtId="0" fontId="84" fillId="0" borderId="14" xfId="0" applyFont="1" applyBorder="1" applyAlignment="1">
      <alignment horizontal="left" vertical="center" wrapText="1"/>
    </xf>
    <xf numFmtId="0" fontId="56" fillId="12" borderId="11" xfId="2" applyFont="1" applyFill="1" applyBorder="1" applyAlignment="1">
      <alignment horizontal="center" vertical="center" wrapText="1"/>
    </xf>
    <xf numFmtId="0" fontId="68" fillId="0" borderId="0" xfId="2" applyFont="1" applyAlignment="1">
      <alignment vertical="center"/>
    </xf>
    <xf numFmtId="0" fontId="7" fillId="0" borderId="0" xfId="0" applyFont="1" applyAlignment="1">
      <alignment vertical="center" shrinkToFit="1"/>
    </xf>
    <xf numFmtId="0" fontId="69" fillId="0" borderId="21" xfId="0" applyFont="1" applyBorder="1" applyAlignment="1">
      <alignment horizontal="left" vertical="center" wrapText="1"/>
    </xf>
    <xf numFmtId="0" fontId="69" fillId="0" borderId="20" xfId="0" applyFont="1" applyBorder="1" applyAlignment="1">
      <alignment horizontal="left" vertical="center" wrapText="1"/>
    </xf>
    <xf numFmtId="0" fontId="35" fillId="13" borderId="11" xfId="0" applyFont="1" applyFill="1" applyBorder="1" applyAlignment="1">
      <alignment horizontal="center" vertical="center"/>
    </xf>
    <xf numFmtId="0" fontId="35" fillId="13" borderId="11" xfId="0" applyFont="1" applyFill="1" applyBorder="1" applyAlignment="1">
      <alignment horizontal="center" vertical="center" wrapText="1"/>
    </xf>
    <xf numFmtId="0" fontId="35" fillId="13" borderId="10" xfId="0" applyFont="1" applyFill="1" applyBorder="1" applyAlignment="1">
      <alignment horizontal="center" vertical="center"/>
    </xf>
    <xf numFmtId="0" fontId="69" fillId="0" borderId="45" xfId="0" applyFont="1" applyBorder="1" applyAlignment="1">
      <alignment horizontal="left" vertical="center" wrapText="1"/>
    </xf>
    <xf numFmtId="0" fontId="35" fillId="0" borderId="0" xfId="0" applyFont="1" applyAlignment="1">
      <alignment horizontal="right" vertical="center"/>
    </xf>
    <xf numFmtId="0" fontId="100" fillId="0" borderId="0" xfId="0" applyFont="1">
      <alignment vertical="center"/>
    </xf>
    <xf numFmtId="0" fontId="35" fillId="0" borderId="0" xfId="0" applyFont="1" applyAlignment="1">
      <alignment vertical="center" wrapText="1"/>
    </xf>
    <xf numFmtId="0" fontId="0" fillId="0" borderId="0" xfId="0" applyAlignment="1">
      <alignment vertical="center" wrapText="1"/>
    </xf>
    <xf numFmtId="0" fontId="55" fillId="4" borderId="0" xfId="0" applyFont="1" applyFill="1" applyAlignment="1">
      <alignment horizontal="left" vertical="top"/>
    </xf>
    <xf numFmtId="178" fontId="55" fillId="4" borderId="0" xfId="0" applyNumberFormat="1" applyFont="1" applyFill="1" applyAlignment="1">
      <alignment horizontal="left" vertical="top"/>
    </xf>
    <xf numFmtId="0" fontId="47" fillId="0" borderId="0" xfId="0" applyFont="1" applyAlignment="1">
      <alignment horizontal="center" vertical="center" shrinkToFit="1"/>
    </xf>
    <xf numFmtId="0" fontId="59" fillId="0" borderId="0" xfId="0" applyFont="1" applyAlignment="1">
      <alignment horizontal="center" vertical="center"/>
    </xf>
    <xf numFmtId="0" fontId="47" fillId="0" borderId="0" xfId="0" applyFont="1" applyAlignment="1">
      <alignment horizontal="right" vertical="center" shrinkToFit="1"/>
    </xf>
    <xf numFmtId="0" fontId="72" fillId="0" borderId="0" xfId="0" applyFont="1" applyAlignment="1">
      <alignment horizontal="right" vertical="center" shrinkToFit="1"/>
    </xf>
    <xf numFmtId="0" fontId="47" fillId="0" borderId="46" xfId="0" applyFont="1" applyBorder="1" applyAlignment="1">
      <alignment horizontal="right" vertical="center" shrinkToFit="1"/>
    </xf>
    <xf numFmtId="0" fontId="72" fillId="0" borderId="46" xfId="0" applyFont="1" applyBorder="1" applyAlignment="1">
      <alignment horizontal="right" vertical="center" shrinkToFit="1"/>
    </xf>
    <xf numFmtId="0" fontId="62" fillId="0" borderId="51" xfId="0" applyFont="1" applyBorder="1" applyAlignment="1">
      <alignment horizontal="center" vertical="center" wrapText="1"/>
    </xf>
    <xf numFmtId="0" fontId="62" fillId="0" borderId="51" xfId="0" applyFont="1" applyBorder="1" applyAlignment="1">
      <alignment horizontal="centerContinuous" vertical="center" wrapText="1"/>
    </xf>
    <xf numFmtId="0" fontId="35" fillId="0" borderId="53" xfId="0" applyFont="1" applyBorder="1" applyAlignment="1">
      <alignment horizontal="center" vertical="center"/>
    </xf>
    <xf numFmtId="0" fontId="36" fillId="0" borderId="23" xfId="0" applyFont="1" applyBorder="1" applyAlignment="1">
      <alignment horizontal="center" vertical="center"/>
    </xf>
    <xf numFmtId="0" fontId="36" fillId="13" borderId="24" xfId="0" applyFont="1" applyFill="1" applyBorder="1" applyAlignment="1">
      <alignment horizontal="left" vertical="center"/>
    </xf>
    <xf numFmtId="0" fontId="47" fillId="13" borderId="54" xfId="0" applyFont="1" applyFill="1" applyBorder="1" applyAlignment="1">
      <alignment horizontal="center" vertical="center"/>
    </xf>
    <xf numFmtId="0" fontId="35" fillId="0" borderId="29" xfId="0" applyFont="1" applyBorder="1" applyAlignment="1">
      <alignment horizontal="center" vertical="center"/>
    </xf>
    <xf numFmtId="0" fontId="36" fillId="0" borderId="2" xfId="0" applyFont="1" applyBorder="1" applyAlignment="1">
      <alignment horizontal="center" vertical="center"/>
    </xf>
    <xf numFmtId="0" fontId="36" fillId="13" borderId="20" xfId="0" applyFont="1" applyFill="1" applyBorder="1" applyAlignment="1">
      <alignment horizontal="left" vertical="center"/>
    </xf>
    <xf numFmtId="0" fontId="47" fillId="13" borderId="13" xfId="0" applyFont="1" applyFill="1" applyBorder="1" applyAlignment="1">
      <alignment horizontal="center" vertical="center"/>
    </xf>
    <xf numFmtId="0" fontId="36" fillId="0" borderId="20" xfId="0" applyFont="1" applyBorder="1" applyAlignment="1">
      <alignment horizontal="left" vertical="center"/>
    </xf>
    <xf numFmtId="0" fontId="48" fillId="0" borderId="13" xfId="0" applyFont="1" applyBorder="1" applyAlignment="1">
      <alignment horizontal="center" vertical="center"/>
    </xf>
    <xf numFmtId="0" fontId="35" fillId="0" borderId="42" xfId="0" applyFont="1" applyBorder="1" applyAlignment="1">
      <alignment horizontal="center" vertical="center"/>
    </xf>
    <xf numFmtId="0" fontId="36" fillId="0" borderId="15" xfId="0" applyFont="1" applyBorder="1" applyAlignment="1">
      <alignment horizontal="center" vertical="center"/>
    </xf>
    <xf numFmtId="0" fontId="47" fillId="0" borderId="19" xfId="0" applyFont="1" applyBorder="1" applyAlignment="1">
      <alignment horizontal="left" vertical="top"/>
    </xf>
    <xf numFmtId="0" fontId="47" fillId="0" borderId="19" xfId="0" applyFont="1" applyBorder="1">
      <alignment vertical="center"/>
    </xf>
    <xf numFmtId="0" fontId="36" fillId="0" borderId="4" xfId="0" applyFont="1" applyBorder="1">
      <alignment vertical="center"/>
    </xf>
    <xf numFmtId="0" fontId="36" fillId="13" borderId="22" xfId="0" applyFont="1" applyFill="1" applyBorder="1" applyAlignment="1">
      <alignment horizontal="left" vertical="center"/>
    </xf>
    <xf numFmtId="0" fontId="47" fillId="13" borderId="21" xfId="0" applyFont="1" applyFill="1" applyBorder="1" applyAlignment="1">
      <alignment horizontal="center" vertical="center"/>
    </xf>
    <xf numFmtId="0" fontId="47" fillId="0" borderId="19" xfId="0" applyFont="1" applyBorder="1" applyAlignment="1"/>
    <xf numFmtId="0" fontId="48" fillId="0" borderId="20" xfId="0" applyFont="1" applyBorder="1" applyAlignment="1">
      <alignment horizontal="center" vertical="center"/>
    </xf>
    <xf numFmtId="0" fontId="47" fillId="0" borderId="19" xfId="0" applyFont="1" applyBorder="1" applyAlignment="1">
      <alignment horizontal="left" vertical="center"/>
    </xf>
    <xf numFmtId="0" fontId="35" fillId="0" borderId="30" xfId="0" applyFont="1" applyBorder="1" applyAlignment="1">
      <alignment horizontal="center" vertical="center"/>
    </xf>
    <xf numFmtId="0" fontId="47" fillId="0" borderId="58" xfId="0" applyFont="1" applyBorder="1" applyAlignment="1">
      <alignment vertical="top"/>
    </xf>
    <xf numFmtId="0" fontId="35" fillId="0" borderId="19" xfId="0" applyFont="1" applyBorder="1">
      <alignment vertical="center"/>
    </xf>
    <xf numFmtId="0" fontId="35" fillId="13" borderId="30" xfId="0" applyFont="1" applyFill="1" applyBorder="1" applyAlignment="1">
      <alignment horizontal="center" vertical="center"/>
    </xf>
    <xf numFmtId="0" fontId="35" fillId="0" borderId="47" xfId="0" applyFont="1" applyBorder="1" applyAlignment="1">
      <alignment horizontal="center" vertical="center"/>
    </xf>
    <xf numFmtId="0" fontId="59" fillId="0" borderId="17" xfId="0" applyFont="1" applyBorder="1" applyAlignment="1">
      <alignment horizontal="center" vertical="center"/>
    </xf>
    <xf numFmtId="0" fontId="36" fillId="0" borderId="17" xfId="0" applyFont="1" applyBorder="1" applyAlignment="1">
      <alignment horizontal="left" vertical="center"/>
    </xf>
    <xf numFmtId="0" fontId="35" fillId="0" borderId="17" xfId="0" applyFont="1" applyBorder="1">
      <alignment vertical="center"/>
    </xf>
    <xf numFmtId="0" fontId="35" fillId="0" borderId="16" xfId="0" applyFont="1" applyBorder="1">
      <alignment vertical="center"/>
    </xf>
    <xf numFmtId="0" fontId="35" fillId="0" borderId="0" xfId="0" applyFont="1" applyAlignment="1">
      <alignment horizontal="center" vertical="center" wrapText="1"/>
    </xf>
    <xf numFmtId="0" fontId="36" fillId="0" borderId="0" xfId="0" applyFont="1" applyAlignment="1">
      <alignment horizontal="center" vertical="center" wrapText="1"/>
    </xf>
    <xf numFmtId="0" fontId="47" fillId="0" borderId="0" xfId="0" applyFont="1" applyAlignment="1">
      <alignment horizontal="center" vertical="center" wrapText="1"/>
    </xf>
    <xf numFmtId="0" fontId="62" fillId="0" borderId="0" xfId="0" applyFont="1" applyAlignment="1">
      <alignment horizontal="right" vertical="center"/>
    </xf>
    <xf numFmtId="0" fontId="62" fillId="0" borderId="0" xfId="0" applyFont="1" applyAlignment="1">
      <alignment horizontal="center" vertical="center"/>
    </xf>
    <xf numFmtId="49" fontId="36" fillId="0" borderId="0" xfId="0" applyNumberFormat="1" applyFont="1" applyAlignment="1">
      <alignment horizontal="left" vertical="center"/>
    </xf>
    <xf numFmtId="49" fontId="36" fillId="0" borderId="0" xfId="0" applyNumberFormat="1" applyFont="1">
      <alignment vertical="center"/>
    </xf>
    <xf numFmtId="49" fontId="36" fillId="0" borderId="0" xfId="0" applyNumberFormat="1" applyFont="1" applyAlignment="1">
      <alignment horizontal="center" vertical="center"/>
    </xf>
    <xf numFmtId="0" fontId="101" fillId="0" borderId="0" xfId="0" applyFont="1" applyAlignment="1">
      <alignment horizontal="right" vertical="center"/>
    </xf>
    <xf numFmtId="0" fontId="38" fillId="0" borderId="11" xfId="0" applyFont="1" applyBorder="1" applyAlignment="1">
      <alignment horizontal="center" vertical="center"/>
    </xf>
    <xf numFmtId="0" fontId="38" fillId="0" borderId="1" xfId="0" applyFont="1" applyBorder="1" applyAlignment="1">
      <alignment horizontal="right" vertical="center"/>
    </xf>
    <xf numFmtId="0" fontId="39" fillId="0" borderId="5" xfId="0" applyFont="1" applyBorder="1" applyAlignment="1">
      <alignment horizontal="right" vertical="center"/>
    </xf>
    <xf numFmtId="0" fontId="35" fillId="0" borderId="8" xfId="0" applyFont="1" applyBorder="1">
      <alignment vertical="center"/>
    </xf>
    <xf numFmtId="0" fontId="35" fillId="0" borderId="9" xfId="0" applyFont="1" applyBorder="1">
      <alignment vertical="center"/>
    </xf>
    <xf numFmtId="0" fontId="64" fillId="0" borderId="0" xfId="0" applyFont="1" applyAlignment="1">
      <alignment horizontal="right" vertical="top"/>
    </xf>
    <xf numFmtId="0" fontId="35" fillId="0" borderId="5" xfId="0" applyFont="1" applyBorder="1" applyAlignment="1">
      <alignment horizontal="right" vertical="top"/>
    </xf>
    <xf numFmtId="0" fontId="35" fillId="0" borderId="43" xfId="0" applyFont="1" applyBorder="1">
      <alignment vertical="center"/>
    </xf>
    <xf numFmtId="0" fontId="35" fillId="0" borderId="48" xfId="0" applyFont="1" applyBorder="1">
      <alignment vertical="center"/>
    </xf>
    <xf numFmtId="0" fontId="38" fillId="0" borderId="3" xfId="0" applyFont="1" applyBorder="1" applyAlignment="1">
      <alignment horizontal="right" vertical="center"/>
    </xf>
    <xf numFmtId="0" fontId="77" fillId="0" borderId="8" xfId="0" applyFont="1" applyBorder="1" applyAlignment="1">
      <alignment horizontal="center" vertical="center"/>
    </xf>
    <xf numFmtId="0" fontId="35" fillId="0" borderId="0" xfId="0" applyFont="1" applyAlignment="1">
      <alignment horizontal="left" vertical="top"/>
    </xf>
    <xf numFmtId="38" fontId="82" fillId="0" borderId="0" xfId="0" applyNumberFormat="1" applyFont="1" applyAlignment="1">
      <alignment horizontal="right" vertical="top"/>
    </xf>
    <xf numFmtId="178" fontId="10" fillId="0" borderId="0" xfId="0" applyNumberFormat="1" applyFont="1" applyAlignment="1">
      <alignment horizontal="left" vertical="center" shrinkToFit="1"/>
    </xf>
    <xf numFmtId="0" fontId="38" fillId="0" borderId="0" xfId="0" applyFont="1" applyAlignment="1">
      <alignment horizontal="center" vertical="center"/>
    </xf>
    <xf numFmtId="0" fontId="0" fillId="0" borderId="0" xfId="0" applyAlignment="1">
      <alignment vertical="top" wrapText="1"/>
    </xf>
    <xf numFmtId="0" fontId="35" fillId="0" borderId="0" xfId="0" applyFont="1" applyAlignment="1">
      <alignment vertical="top"/>
    </xf>
    <xf numFmtId="0" fontId="113" fillId="0" borderId="0" xfId="0" applyFont="1" applyAlignment="1">
      <alignment horizontal="center" vertical="center"/>
    </xf>
    <xf numFmtId="0" fontId="62" fillId="0" borderId="74" xfId="0" applyFont="1" applyBorder="1" applyAlignment="1">
      <alignment horizontal="center" vertical="center" wrapText="1"/>
    </xf>
    <xf numFmtId="0" fontId="36" fillId="13" borderId="73" xfId="0" applyFont="1" applyFill="1" applyBorder="1" applyAlignment="1">
      <alignment horizontal="left" vertical="center"/>
    </xf>
    <xf numFmtId="0" fontId="47" fillId="13" borderId="55" xfId="0" applyFont="1" applyFill="1" applyBorder="1" applyAlignment="1">
      <alignment horizontal="center" vertical="center"/>
    </xf>
    <xf numFmtId="0" fontId="47" fillId="13" borderId="75" xfId="0" applyFont="1" applyFill="1" applyBorder="1" applyAlignment="1">
      <alignment horizontal="center" vertical="center"/>
    </xf>
    <xf numFmtId="0" fontId="36" fillId="0" borderId="2" xfId="0" applyFont="1" applyBorder="1" applyAlignment="1">
      <alignment horizontal="left" vertical="center"/>
    </xf>
    <xf numFmtId="0" fontId="36" fillId="0" borderId="2" xfId="0" applyFont="1" applyBorder="1">
      <alignment vertical="center"/>
    </xf>
    <xf numFmtId="0" fontId="35" fillId="0" borderId="76" xfId="0" applyFont="1" applyBorder="1" applyAlignment="1">
      <alignment horizontal="center" vertical="center" wrapText="1"/>
    </xf>
    <xf numFmtId="0" fontId="62" fillId="0" borderId="77" xfId="0" applyFont="1" applyBorder="1" applyAlignment="1">
      <alignment horizontal="center" vertical="center"/>
    </xf>
    <xf numFmtId="0" fontId="35" fillId="13" borderId="50" xfId="0" applyFont="1" applyFill="1" applyBorder="1" applyAlignment="1">
      <alignment horizontal="right" vertical="center"/>
    </xf>
    <xf numFmtId="0" fontId="59" fillId="13" borderId="18" xfId="0" applyFont="1" applyFill="1" applyBorder="1" applyAlignment="1">
      <alignment horizontal="right" vertical="center"/>
    </xf>
    <xf numFmtId="0" fontId="36" fillId="4" borderId="24" xfId="0" applyFont="1" applyFill="1" applyBorder="1" applyAlignment="1" applyProtection="1">
      <alignment horizontal="right" vertical="center"/>
      <protection locked="0"/>
    </xf>
    <xf numFmtId="0" fontId="36" fillId="4" borderId="23" xfId="0" applyFont="1" applyFill="1" applyBorder="1" applyAlignment="1" applyProtection="1">
      <alignment horizontal="center" vertical="center" shrinkToFit="1"/>
      <protection locked="0"/>
    </xf>
    <xf numFmtId="178" fontId="36" fillId="4" borderId="51" xfId="0" applyNumberFormat="1" applyFont="1" applyFill="1" applyBorder="1" applyAlignment="1" applyProtection="1">
      <alignment horizontal="left" vertical="center"/>
      <protection locked="0"/>
    </xf>
    <xf numFmtId="0" fontId="77" fillId="4" borderId="51" xfId="0" applyFont="1" applyFill="1" applyBorder="1" applyAlignment="1" applyProtection="1">
      <alignment horizontal="center" vertical="center" shrinkToFit="1"/>
      <protection locked="0"/>
    </xf>
    <xf numFmtId="178" fontId="36" fillId="4" borderId="51" xfId="0" applyNumberFormat="1" applyFont="1" applyFill="1" applyBorder="1" applyAlignment="1" applyProtection="1">
      <alignment horizontal="left" vertical="center" shrinkToFit="1"/>
      <protection locked="0"/>
    </xf>
    <xf numFmtId="0" fontId="36" fillId="4" borderId="20" xfId="0" applyFont="1" applyFill="1" applyBorder="1" applyAlignment="1" applyProtection="1">
      <alignment horizontal="right" vertical="center"/>
      <protection locked="0"/>
    </xf>
    <xf numFmtId="0" fontId="36" fillId="4" borderId="8" xfId="0" applyFont="1" applyFill="1" applyBorder="1" applyAlignment="1" applyProtection="1">
      <alignment horizontal="center" vertical="center"/>
      <protection locked="0"/>
    </xf>
    <xf numFmtId="0" fontId="36" fillId="4" borderId="12" xfId="0" applyFont="1" applyFill="1" applyBorder="1" applyAlignment="1" applyProtection="1">
      <alignment horizontal="left" vertical="center"/>
      <protection locked="0"/>
    </xf>
    <xf numFmtId="0" fontId="36" fillId="4" borderId="15" xfId="0" applyFont="1" applyFill="1" applyBorder="1" applyAlignment="1" applyProtection="1">
      <alignment horizontal="center" vertical="center"/>
      <protection locked="0"/>
    </xf>
    <xf numFmtId="178" fontId="36" fillId="4" borderId="0" xfId="0" applyNumberFormat="1" applyFont="1" applyFill="1" applyAlignment="1" applyProtection="1">
      <alignment horizontal="left" vertical="center"/>
      <protection locked="0"/>
    </xf>
    <xf numFmtId="0" fontId="77" fillId="4" borderId="0" xfId="0" applyFont="1" applyFill="1" applyAlignment="1" applyProtection="1">
      <alignment horizontal="center" vertical="center"/>
      <protection locked="0"/>
    </xf>
    <xf numFmtId="0" fontId="36" fillId="4" borderId="0" xfId="0" applyFont="1" applyFill="1" applyAlignment="1" applyProtection="1">
      <alignment horizontal="left" vertical="center"/>
      <protection locked="0"/>
    </xf>
    <xf numFmtId="0" fontId="36" fillId="4" borderId="45" xfId="0" applyFont="1" applyFill="1" applyBorder="1" applyAlignment="1" applyProtection="1">
      <alignment horizontal="right" vertical="center"/>
      <protection locked="0"/>
    </xf>
    <xf numFmtId="0" fontId="36" fillId="4" borderId="5" xfId="0" applyFont="1" applyFill="1" applyBorder="1" applyAlignment="1" applyProtection="1">
      <alignment horizontal="center" vertical="center"/>
      <protection locked="0"/>
    </xf>
    <xf numFmtId="178" fontId="36" fillId="4" borderId="14" xfId="0" applyNumberFormat="1" applyFont="1" applyFill="1" applyBorder="1" applyAlignment="1" applyProtection="1">
      <alignment horizontal="left" vertical="center"/>
      <protection locked="0"/>
    </xf>
    <xf numFmtId="0" fontId="77" fillId="4" borderId="14" xfId="0" applyFont="1" applyFill="1" applyBorder="1" applyAlignment="1" applyProtection="1">
      <alignment horizontal="center" vertical="center"/>
      <protection locked="0"/>
    </xf>
    <xf numFmtId="0" fontId="36" fillId="4" borderId="73" xfId="0" applyFont="1" applyFill="1" applyBorder="1" applyAlignment="1" applyProtection="1">
      <alignment horizontal="right" vertical="center"/>
      <protection locked="0"/>
    </xf>
    <xf numFmtId="0" fontId="36" fillId="4" borderId="15" xfId="0" applyFont="1" applyFill="1" applyBorder="1" applyAlignment="1" applyProtection="1">
      <alignment horizontal="center" vertical="top"/>
      <protection locked="0"/>
    </xf>
    <xf numFmtId="178" fontId="36" fillId="4" borderId="0" xfId="0" applyNumberFormat="1" applyFont="1" applyFill="1" applyAlignment="1" applyProtection="1">
      <alignment horizontal="left" vertical="top"/>
      <protection locked="0"/>
    </xf>
    <xf numFmtId="0" fontId="77" fillId="4" borderId="0" xfId="0" applyFont="1" applyFill="1" applyAlignment="1" applyProtection="1">
      <alignment horizontal="center" vertical="top"/>
      <protection locked="0"/>
    </xf>
    <xf numFmtId="0" fontId="35" fillId="4" borderId="78" xfId="0" applyFont="1" applyFill="1" applyBorder="1" applyAlignment="1" applyProtection="1">
      <alignment horizontal="center" vertical="center"/>
      <protection locked="0"/>
    </xf>
    <xf numFmtId="0" fontId="36" fillId="4" borderId="46" xfId="0" applyFont="1" applyFill="1" applyBorder="1" applyAlignment="1" applyProtection="1">
      <alignment horizontal="left" vertical="center"/>
      <protection locked="0"/>
    </xf>
    <xf numFmtId="0" fontId="36" fillId="4" borderId="1" xfId="0" applyFont="1" applyFill="1" applyBorder="1" applyAlignment="1" applyProtection="1">
      <alignment horizontal="center" vertical="center"/>
      <protection locked="0"/>
    </xf>
    <xf numFmtId="178" fontId="36" fillId="4" borderId="5" xfId="0" applyNumberFormat="1" applyFont="1" applyFill="1" applyBorder="1" applyAlignment="1" applyProtection="1">
      <alignment horizontal="left" vertical="center"/>
      <protection locked="0"/>
    </xf>
    <xf numFmtId="0" fontId="36" fillId="4" borderId="55" xfId="0" applyFont="1" applyFill="1" applyBorder="1" applyAlignment="1" applyProtection="1">
      <alignment horizontal="right" vertical="center"/>
      <protection locked="0"/>
    </xf>
    <xf numFmtId="0" fontId="35" fillId="4" borderId="2" xfId="0" applyFont="1" applyFill="1" applyBorder="1" applyAlignment="1" applyProtection="1">
      <alignment horizontal="center" vertical="center"/>
      <protection locked="0"/>
    </xf>
    <xf numFmtId="0" fontId="36" fillId="4" borderId="15" xfId="0" applyFont="1" applyFill="1" applyBorder="1" applyAlignment="1" applyProtection="1">
      <alignment horizontal="left" vertical="center"/>
      <protection locked="0"/>
    </xf>
    <xf numFmtId="0" fontId="36" fillId="4" borderId="56" xfId="0" applyFont="1" applyFill="1" applyBorder="1" applyAlignment="1" applyProtection="1">
      <alignment horizontal="right" vertical="center"/>
      <protection locked="0"/>
    </xf>
    <xf numFmtId="0" fontId="36" fillId="4" borderId="3" xfId="0" applyFont="1" applyFill="1" applyBorder="1" applyAlignment="1" applyProtection="1">
      <alignment horizontal="center" vertical="center"/>
      <protection locked="0"/>
    </xf>
    <xf numFmtId="0" fontId="36" fillId="4" borderId="8" xfId="0" applyFont="1" applyFill="1" applyBorder="1" applyAlignment="1" applyProtection="1">
      <alignment horizontal="left" vertical="center"/>
      <protection locked="0"/>
    </xf>
    <xf numFmtId="0" fontId="114" fillId="4" borderId="2" xfId="0" applyFont="1" applyFill="1" applyBorder="1" applyAlignment="1" applyProtection="1">
      <alignment horizontal="left" vertical="center"/>
      <protection locked="0"/>
    </xf>
    <xf numFmtId="0" fontId="47" fillId="4" borderId="2" xfId="0" applyFont="1" applyFill="1" applyBorder="1" applyAlignment="1" applyProtection="1">
      <alignment horizontal="left" vertical="center"/>
      <protection locked="0"/>
    </xf>
    <xf numFmtId="0" fontId="114" fillId="4" borderId="74" xfId="0" applyFont="1" applyFill="1" applyBorder="1" applyAlignment="1" applyProtection="1">
      <alignment horizontal="left" vertical="center"/>
      <protection locked="0"/>
    </xf>
    <xf numFmtId="0" fontId="38" fillId="0" borderId="3" xfId="0" applyFont="1" applyBorder="1" applyAlignment="1">
      <alignment horizontal="center" vertical="center"/>
    </xf>
    <xf numFmtId="0" fontId="47" fillId="0" borderId="1" xfId="0" applyFont="1" applyBorder="1" applyAlignment="1">
      <alignment horizontal="right" vertical="center"/>
    </xf>
    <xf numFmtId="0" fontId="35" fillId="0" borderId="6" xfId="0" applyFont="1" applyBorder="1">
      <alignment vertical="center"/>
    </xf>
    <xf numFmtId="0" fontId="35" fillId="0" borderId="5" xfId="0" applyFont="1" applyBorder="1">
      <alignment vertical="center"/>
    </xf>
    <xf numFmtId="0" fontId="35" fillId="0" borderId="4" xfId="0" applyFont="1" applyBorder="1" applyAlignment="1">
      <alignment horizontal="center" vertical="center"/>
    </xf>
    <xf numFmtId="0" fontId="35" fillId="0" borderId="4" xfId="0" applyFont="1" applyBorder="1">
      <alignment vertical="center"/>
    </xf>
    <xf numFmtId="0" fontId="35" fillId="0" borderId="12" xfId="0" applyFont="1" applyBorder="1" applyAlignment="1">
      <alignment horizontal="center" vertical="center"/>
    </xf>
    <xf numFmtId="0" fontId="47" fillId="0" borderId="0" xfId="0" applyFont="1" applyAlignment="1">
      <alignment horizontal="left" vertical="top"/>
    </xf>
    <xf numFmtId="0" fontId="47" fillId="0" borderId="0" xfId="0" applyFont="1">
      <alignment vertical="center"/>
    </xf>
    <xf numFmtId="0" fontId="48" fillId="0" borderId="6" xfId="0" applyFont="1" applyBorder="1" applyAlignment="1">
      <alignment horizontal="right" vertical="center"/>
    </xf>
    <xf numFmtId="0" fontId="48" fillId="0" borderId="5" xfId="0" applyFont="1" applyBorder="1" applyAlignment="1">
      <alignment horizontal="right" vertical="center"/>
    </xf>
    <xf numFmtId="0" fontId="48" fillId="0" borderId="14" xfId="0" applyFont="1" applyBorder="1" applyAlignment="1">
      <alignment horizontal="right" vertical="center"/>
    </xf>
    <xf numFmtId="0" fontId="48" fillId="0" borderId="0" xfId="0" applyFont="1" applyAlignment="1">
      <alignment horizontal="right" vertical="center"/>
    </xf>
    <xf numFmtId="0" fontId="38" fillId="0" borderId="7" xfId="0" applyFont="1" applyBorder="1" applyAlignment="1">
      <alignment horizontal="right" vertical="center"/>
    </xf>
    <xf numFmtId="0" fontId="35" fillId="0" borderId="6" xfId="0" applyFont="1" applyBorder="1" applyAlignment="1">
      <alignment horizontal="right" vertical="center" indent="1"/>
    </xf>
    <xf numFmtId="0" fontId="35" fillId="0" borderId="14" xfId="0" applyFont="1" applyBorder="1" applyAlignment="1">
      <alignment horizontal="right" vertical="center" indent="1"/>
    </xf>
    <xf numFmtId="0" fontId="35" fillId="0" borderId="5" xfId="0" applyFont="1" applyBorder="1" applyAlignment="1">
      <alignment horizontal="right" vertical="center"/>
    </xf>
    <xf numFmtId="0" fontId="62" fillId="0" borderId="0" xfId="0" applyFont="1">
      <alignment vertical="center"/>
    </xf>
    <xf numFmtId="38" fontId="38" fillId="5" borderId="10" xfId="1" applyFont="1" applyFill="1" applyBorder="1" applyProtection="1">
      <alignment vertical="center"/>
    </xf>
    <xf numFmtId="0" fontId="47" fillId="0" borderId="0" xfId="0" applyFont="1" applyAlignment="1">
      <alignment horizontal="right" vertical="top"/>
    </xf>
    <xf numFmtId="38" fontId="38" fillId="5" borderId="7" xfId="1" applyFont="1" applyFill="1" applyBorder="1" applyProtection="1">
      <alignment vertical="center"/>
    </xf>
    <xf numFmtId="0" fontId="38" fillId="0" borderId="1" xfId="0" applyFont="1" applyBorder="1" applyAlignment="1">
      <alignment horizontal="center" vertical="center"/>
    </xf>
    <xf numFmtId="0" fontId="39" fillId="0" borderId="22" xfId="0" applyFont="1" applyBorder="1" applyAlignment="1">
      <alignment horizontal="center" vertical="center"/>
    </xf>
    <xf numFmtId="0" fontId="38" fillId="0" borderId="21" xfId="0" applyFont="1" applyBorder="1" applyAlignment="1">
      <alignment horizontal="left" vertical="center"/>
    </xf>
    <xf numFmtId="0" fontId="38" fillId="4" borderId="20" xfId="0" applyFont="1" applyFill="1" applyBorder="1" applyProtection="1">
      <alignment vertical="center"/>
      <protection locked="0"/>
    </xf>
    <xf numFmtId="0" fontId="38" fillId="4" borderId="83" xfId="0" applyFont="1" applyFill="1" applyBorder="1" applyProtection="1">
      <alignment vertical="center"/>
      <protection locked="0"/>
    </xf>
    <xf numFmtId="0" fontId="36" fillId="0" borderId="0" xfId="0" applyFont="1" applyAlignment="1">
      <alignment horizontal="center" vertical="center" shrinkToFit="1"/>
    </xf>
    <xf numFmtId="0" fontId="36" fillId="0" borderId="0" xfId="0" applyFont="1" applyAlignment="1">
      <alignment horizontal="left" vertical="center" shrinkToFit="1"/>
    </xf>
    <xf numFmtId="0" fontId="0" fillId="0" borderId="0" xfId="0" applyAlignment="1">
      <alignment horizontal="left" vertical="center" shrinkToFit="1"/>
    </xf>
    <xf numFmtId="0" fontId="37" fillId="0" borderId="0" xfId="3" applyFont="1" applyAlignment="1">
      <alignment horizontal="center" vertical="center"/>
    </xf>
    <xf numFmtId="0" fontId="39" fillId="0" borderId="0" xfId="0" applyFont="1">
      <alignment vertical="center"/>
    </xf>
    <xf numFmtId="0" fontId="40" fillId="0" borderId="0" xfId="0" applyFont="1" applyAlignment="1">
      <alignment horizontal="left" vertical="center"/>
    </xf>
    <xf numFmtId="0" fontId="40" fillId="0" borderId="0" xfId="0" applyFont="1">
      <alignment vertical="center"/>
    </xf>
    <xf numFmtId="0" fontId="41" fillId="0" borderId="0" xfId="0" applyFont="1">
      <alignment vertical="center"/>
    </xf>
    <xf numFmtId="0" fontId="39" fillId="0" borderId="0" xfId="0" applyFont="1" applyAlignment="1">
      <alignment vertical="top"/>
    </xf>
    <xf numFmtId="0" fontId="39" fillId="0" borderId="0" xfId="0" applyFont="1" applyProtection="1">
      <alignment vertical="center"/>
      <protection locked="0"/>
    </xf>
    <xf numFmtId="0" fontId="39" fillId="0" borderId="0" xfId="0" applyFont="1" applyAlignment="1" applyProtection="1">
      <alignment vertical="top"/>
      <protection locked="0"/>
    </xf>
    <xf numFmtId="0" fontId="36" fillId="0" borderId="0" xfId="0" applyFont="1" applyProtection="1">
      <alignment vertical="center"/>
      <protection locked="0"/>
    </xf>
    <xf numFmtId="0" fontId="39" fillId="0" borderId="0" xfId="0" applyFont="1" applyAlignment="1">
      <alignment horizontal="left" vertical="top" wrapText="1"/>
    </xf>
    <xf numFmtId="0" fontId="39" fillId="0" borderId="0" xfId="0" applyFont="1" applyAlignment="1">
      <alignment horizontal="left" vertical="top"/>
    </xf>
    <xf numFmtId="0" fontId="103" fillId="4" borderId="11" xfId="2" applyFont="1" applyFill="1" applyBorder="1" applyAlignment="1" applyProtection="1">
      <alignment horizontal="center" vertical="center" wrapText="1"/>
      <protection locked="0"/>
    </xf>
    <xf numFmtId="0" fontId="39" fillId="4" borderId="10" xfId="2" applyFont="1" applyFill="1" applyBorder="1" applyAlignment="1" applyProtection="1">
      <alignment horizontal="center" vertical="center"/>
      <protection locked="0"/>
    </xf>
    <xf numFmtId="0" fontId="10" fillId="4" borderId="11" xfId="0" applyFont="1" applyFill="1" applyBorder="1" applyAlignment="1" applyProtection="1">
      <alignment horizontal="center" vertical="center" shrinkToFit="1"/>
      <protection locked="0"/>
    </xf>
    <xf numFmtId="0" fontId="35" fillId="4" borderId="10" xfId="0" applyFont="1" applyFill="1" applyBorder="1" applyAlignment="1" applyProtection="1">
      <alignment horizontal="left" vertical="center"/>
      <protection locked="0"/>
    </xf>
    <xf numFmtId="179" fontId="35" fillId="4" borderId="10" xfId="0" applyNumberFormat="1" applyFont="1" applyFill="1" applyBorder="1" applyAlignment="1" applyProtection="1">
      <alignment horizontal="center" vertical="center"/>
      <protection locked="0"/>
    </xf>
    <xf numFmtId="0" fontId="35" fillId="4" borderId="11" xfId="0" applyFont="1" applyFill="1" applyBorder="1" applyAlignment="1" applyProtection="1">
      <alignment horizontal="left" vertical="center" shrinkToFit="1"/>
      <protection locked="0"/>
    </xf>
    <xf numFmtId="0" fontId="96" fillId="4" borderId="11" xfId="0" applyFont="1" applyFill="1" applyBorder="1" applyAlignment="1" applyProtection="1">
      <alignment horizontal="center" vertical="center"/>
      <protection locked="0"/>
    </xf>
    <xf numFmtId="0" fontId="57" fillId="4" borderId="21" xfId="0" applyFont="1" applyFill="1" applyBorder="1" applyProtection="1">
      <alignment vertical="center"/>
      <protection locked="0"/>
    </xf>
    <xf numFmtId="0" fontId="57" fillId="4" borderId="20" xfId="0" applyFont="1" applyFill="1" applyBorder="1" applyProtection="1">
      <alignment vertical="center"/>
      <protection locked="0"/>
    </xf>
    <xf numFmtId="0" fontId="57" fillId="4" borderId="45" xfId="0" applyFont="1" applyFill="1" applyBorder="1" applyProtection="1">
      <alignment vertical="center"/>
      <protection locked="0"/>
    </xf>
    <xf numFmtId="0" fontId="19" fillId="0" borderId="0" xfId="0" applyFont="1" applyAlignment="1">
      <alignment horizontal="centerContinuous" vertical="center"/>
    </xf>
    <xf numFmtId="0" fontId="47" fillId="4" borderId="6" xfId="0" applyFont="1" applyFill="1" applyBorder="1" applyAlignment="1" applyProtection="1">
      <alignment horizontal="left" vertical="top" wrapText="1"/>
      <protection locked="0"/>
    </xf>
    <xf numFmtId="0" fontId="47" fillId="4" borderId="13" xfId="0" applyFont="1" applyFill="1" applyBorder="1" applyAlignment="1" applyProtection="1">
      <alignment horizontal="left" vertical="top" wrapText="1"/>
      <protection locked="0"/>
    </xf>
    <xf numFmtId="0" fontId="47" fillId="4" borderId="13" xfId="0" applyFont="1" applyFill="1" applyBorder="1" applyAlignment="1" applyProtection="1">
      <alignment horizontal="left" vertical="center" wrapText="1"/>
      <protection locked="0"/>
    </xf>
    <xf numFmtId="0" fontId="47" fillId="4" borderId="7" xfId="0" applyFont="1" applyFill="1" applyBorder="1" applyAlignment="1" applyProtection="1">
      <alignment horizontal="left" vertical="center" wrapText="1"/>
      <protection locked="0"/>
    </xf>
    <xf numFmtId="0" fontId="47" fillId="0" borderId="6" xfId="0" applyFont="1" applyBorder="1" applyAlignment="1">
      <alignment horizontal="center" vertical="center"/>
    </xf>
    <xf numFmtId="0" fontId="35" fillId="0" borderId="14" xfId="0" applyFont="1" applyBorder="1" applyAlignment="1">
      <alignment horizontal="left" vertical="center"/>
    </xf>
    <xf numFmtId="0" fontId="47" fillId="0" borderId="14" xfId="0" applyFont="1" applyBorder="1" applyAlignment="1">
      <alignment horizontal="center" vertical="center"/>
    </xf>
    <xf numFmtId="0" fontId="36" fillId="0" borderId="14" xfId="0" applyFont="1" applyBorder="1" applyAlignment="1">
      <alignment vertical="top"/>
    </xf>
    <xf numFmtId="0" fontId="36" fillId="0" borderId="60" xfId="0" applyFont="1" applyBorder="1" applyAlignment="1">
      <alignment horizontal="centerContinuous"/>
    </xf>
    <xf numFmtId="0" fontId="35" fillId="0" borderId="61" xfId="0" applyFont="1" applyBorder="1" applyAlignment="1">
      <alignment horizontal="left" vertical="center"/>
    </xf>
    <xf numFmtId="0" fontId="109" fillId="0" borderId="61" xfId="0" applyFont="1" applyBorder="1">
      <alignment vertical="center"/>
    </xf>
    <xf numFmtId="0" fontId="18" fillId="0" borderId="62" xfId="0" applyFont="1" applyBorder="1">
      <alignment vertical="center"/>
    </xf>
    <xf numFmtId="0" fontId="35" fillId="0" borderId="4" xfId="0" applyFont="1" applyBorder="1" applyAlignment="1">
      <alignment horizontal="centerContinuous" vertical="center"/>
    </xf>
    <xf numFmtId="0" fontId="35" fillId="0" borderId="0" xfId="0" applyFont="1" applyAlignment="1">
      <alignment horizontal="centerContinuous" vertical="center"/>
    </xf>
    <xf numFmtId="0" fontId="36" fillId="0" borderId="63" xfId="0" applyFont="1" applyBorder="1" applyAlignment="1">
      <alignment horizontal="centerContinuous" vertical="center"/>
    </xf>
    <xf numFmtId="0" fontId="36" fillId="0" borderId="4" xfId="0" applyFont="1" applyBorder="1" applyAlignment="1">
      <alignment horizontal="centerContinuous" vertical="center"/>
    </xf>
    <xf numFmtId="0" fontId="36" fillId="0" borderId="0" xfId="0" applyFont="1" applyAlignment="1">
      <alignment horizontal="centerContinuous" vertical="center"/>
    </xf>
    <xf numFmtId="0" fontId="36" fillId="0" borderId="65" xfId="0" applyFont="1" applyBorder="1" applyAlignment="1">
      <alignment horizontal="centerContinuous" vertical="center"/>
    </xf>
    <xf numFmtId="0" fontId="35" fillId="0" borderId="33" xfId="0" applyFont="1" applyBorder="1" applyAlignment="1">
      <alignment horizontal="left" vertical="center"/>
    </xf>
    <xf numFmtId="0" fontId="18" fillId="0" borderId="33" xfId="0" applyFont="1" applyBorder="1">
      <alignment vertical="center"/>
    </xf>
    <xf numFmtId="0" fontId="18" fillId="0" borderId="66" xfId="0" applyFont="1" applyBorder="1">
      <alignment vertical="center"/>
    </xf>
    <xf numFmtId="0" fontId="36" fillId="0" borderId="63" xfId="0" applyFont="1" applyBorder="1" applyAlignment="1">
      <alignment horizontal="centerContinuous"/>
    </xf>
    <xf numFmtId="0" fontId="35" fillId="0" borderId="12" xfId="0" applyFont="1" applyBorder="1" applyAlignment="1">
      <alignment horizontal="left" vertical="center"/>
    </xf>
    <xf numFmtId="0" fontId="18" fillId="0" borderId="67" xfId="0" applyFont="1" applyBorder="1">
      <alignment vertical="center"/>
    </xf>
    <xf numFmtId="0" fontId="36" fillId="0" borderId="65" xfId="0" applyFont="1" applyBorder="1" applyAlignment="1">
      <alignment horizontal="left" vertical="center"/>
    </xf>
    <xf numFmtId="0" fontId="36" fillId="0" borderId="59" xfId="0" applyFont="1" applyBorder="1" applyAlignment="1">
      <alignment horizontal="left" vertical="center"/>
    </xf>
    <xf numFmtId="0" fontId="36" fillId="0" borderId="33" xfId="0" applyFont="1" applyBorder="1" applyAlignment="1">
      <alignment horizontal="left" vertical="center"/>
    </xf>
    <xf numFmtId="0" fontId="18" fillId="0" borderId="4" xfId="0" applyFont="1" applyBorder="1">
      <alignment vertical="center"/>
    </xf>
    <xf numFmtId="0" fontId="36" fillId="0" borderId="68" xfId="0" applyFont="1" applyBorder="1" applyAlignment="1">
      <alignment horizontal="left" vertical="center"/>
    </xf>
    <xf numFmtId="0" fontId="36" fillId="0" borderId="69" xfId="0" applyFont="1" applyBorder="1" applyAlignment="1">
      <alignment horizontal="left" vertical="center"/>
    </xf>
    <xf numFmtId="0" fontId="36" fillId="0" borderId="70" xfId="0" applyFont="1" applyBorder="1" applyAlignment="1">
      <alignment horizontal="left" vertical="center"/>
    </xf>
    <xf numFmtId="0" fontId="35" fillId="0" borderId="0" xfId="0" applyFont="1" applyAlignment="1">
      <alignment horizontal="center" vertical="top"/>
    </xf>
    <xf numFmtId="38" fontId="38" fillId="4" borderId="75" xfId="1" applyFont="1" applyFill="1" applyBorder="1" applyAlignment="1" applyProtection="1">
      <alignment vertical="center"/>
      <protection locked="0"/>
    </xf>
    <xf numFmtId="38" fontId="38" fillId="4" borderId="13" xfId="1" applyFont="1" applyFill="1" applyBorder="1" applyAlignment="1" applyProtection="1">
      <alignment horizontal="right" vertical="center"/>
      <protection locked="0"/>
    </xf>
    <xf numFmtId="38" fontId="38" fillId="4" borderId="84" xfId="1" applyFont="1" applyFill="1" applyBorder="1" applyAlignment="1" applyProtection="1">
      <alignment horizontal="right" vertical="center"/>
      <protection locked="0"/>
    </xf>
    <xf numFmtId="38" fontId="55" fillId="0" borderId="0" xfId="1" applyFont="1" applyFill="1" applyBorder="1" applyAlignment="1" applyProtection="1">
      <alignment horizontal="left" vertical="top" wrapText="1"/>
    </xf>
    <xf numFmtId="0" fontId="115" fillId="0" borderId="0" xfId="0" applyFont="1" applyAlignment="1">
      <alignment horizontal="center" vertical="center"/>
    </xf>
    <xf numFmtId="0" fontId="47" fillId="4" borderId="4" xfId="0" applyFont="1" applyFill="1" applyBorder="1" applyAlignment="1" applyProtection="1">
      <alignment horizontal="left" vertical="top" wrapText="1" shrinkToFit="1"/>
      <protection locked="0"/>
    </xf>
    <xf numFmtId="0" fontId="47" fillId="4" borderId="2" xfId="0" applyFont="1" applyFill="1" applyBorder="1" applyAlignment="1" applyProtection="1">
      <alignment horizontal="left" vertical="top" wrapText="1" shrinkToFit="1"/>
      <protection locked="0"/>
    </xf>
    <xf numFmtId="0" fontId="100" fillId="0" borderId="0" xfId="0" applyFont="1" applyAlignment="1">
      <alignment horizontal="left" vertical="center"/>
    </xf>
    <xf numFmtId="0" fontId="100" fillId="0" borderId="0" xfId="0" applyFont="1" applyAlignment="1">
      <alignment horizontal="left" vertical="center" shrinkToFit="1"/>
    </xf>
    <xf numFmtId="38" fontId="38" fillId="4" borderId="3" xfId="1" applyFont="1" applyFill="1" applyBorder="1" applyAlignment="1" applyProtection="1">
      <alignment horizontal="right" vertical="center"/>
      <protection locked="0"/>
    </xf>
    <xf numFmtId="0" fontId="36" fillId="0" borderId="85" xfId="0" applyFont="1" applyBorder="1" applyAlignment="1">
      <alignment horizontal="centerContinuous"/>
    </xf>
    <xf numFmtId="0" fontId="36" fillId="0" borderId="86" xfId="0" applyFont="1" applyBorder="1" applyAlignment="1">
      <alignment horizontal="centerContinuous" vertical="center"/>
    </xf>
    <xf numFmtId="0" fontId="36" fillId="0" borderId="59" xfId="0" applyFont="1" applyBorder="1" applyAlignment="1">
      <alignment horizontal="centerContinuous" vertical="center"/>
    </xf>
    <xf numFmtId="0" fontId="36" fillId="0" borderId="87" xfId="0" applyFont="1" applyBorder="1" applyAlignment="1">
      <alignment horizontal="centerContinuous" vertical="center"/>
    </xf>
    <xf numFmtId="0" fontId="35" fillId="0" borderId="59" xfId="0" applyFont="1" applyBorder="1" applyAlignment="1">
      <alignment horizontal="centerContinuous" vertical="center"/>
    </xf>
    <xf numFmtId="0" fontId="36" fillId="0" borderId="71" xfId="0" applyFont="1" applyBorder="1" applyAlignment="1">
      <alignment horizontal="left" vertical="center"/>
    </xf>
    <xf numFmtId="0" fontId="35" fillId="4" borderId="11" xfId="0" applyFont="1" applyFill="1" applyBorder="1" applyAlignment="1" applyProtection="1">
      <alignment horizontal="left" vertical="center" wrapText="1"/>
      <protection locked="0"/>
    </xf>
    <xf numFmtId="0" fontId="96" fillId="0" borderId="14" xfId="0" applyFont="1" applyBorder="1" applyAlignment="1">
      <alignment horizontal="left" vertical="center" shrinkToFit="1"/>
    </xf>
    <xf numFmtId="0" fontId="95" fillId="0" borderId="14" xfId="0" applyFont="1" applyBorder="1" applyAlignment="1">
      <alignment vertical="center" shrinkToFit="1"/>
    </xf>
    <xf numFmtId="0" fontId="39" fillId="4" borderId="10" xfId="2" applyFont="1" applyFill="1" applyBorder="1" applyAlignment="1" applyProtection="1">
      <alignment horizontal="left" vertical="top" wrapText="1"/>
      <protection locked="0"/>
    </xf>
    <xf numFmtId="0" fontId="10" fillId="4" borderId="9" xfId="0" applyFont="1" applyFill="1" applyBorder="1" applyAlignment="1" applyProtection="1">
      <alignment horizontal="left" vertical="top" wrapText="1"/>
      <protection locked="0"/>
    </xf>
    <xf numFmtId="0" fontId="80" fillId="0" borderId="10" xfId="2"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9" xfId="0" applyFont="1" applyBorder="1" applyAlignment="1">
      <alignment horizontal="center" vertical="center" shrinkToFit="1"/>
    </xf>
    <xf numFmtId="0" fontId="77" fillId="4" borderId="10" xfId="2" applyFont="1" applyFill="1" applyBorder="1" applyAlignment="1" applyProtection="1">
      <alignment horizontal="center" vertical="center" shrinkToFit="1"/>
      <protection locked="0"/>
    </xf>
    <xf numFmtId="0" fontId="78" fillId="4" borderId="33" xfId="0" applyFont="1" applyFill="1" applyBorder="1" applyAlignment="1" applyProtection="1">
      <alignment horizontal="center" vertical="center" shrinkToFit="1"/>
      <protection locked="0"/>
    </xf>
    <xf numFmtId="0" fontId="78" fillId="4" borderId="9" xfId="0" applyFont="1" applyFill="1" applyBorder="1" applyAlignment="1" applyProtection="1">
      <alignment horizontal="center" vertical="center" shrinkToFit="1"/>
      <protection locked="0"/>
    </xf>
    <xf numFmtId="180" fontId="77" fillId="4" borderId="10" xfId="2" applyNumberFormat="1" applyFont="1" applyFill="1" applyBorder="1" applyAlignment="1" applyProtection="1">
      <alignment horizontal="center" vertical="center" shrinkToFit="1"/>
      <protection locked="0"/>
    </xf>
    <xf numFmtId="180" fontId="78" fillId="4" borderId="33" xfId="0" applyNumberFormat="1" applyFont="1" applyFill="1" applyBorder="1" applyAlignment="1" applyProtection="1">
      <alignment horizontal="center" vertical="center" shrinkToFit="1"/>
      <protection locked="0"/>
    </xf>
    <xf numFmtId="180" fontId="78" fillId="4" borderId="9" xfId="0" applyNumberFormat="1" applyFont="1" applyFill="1" applyBorder="1" applyAlignment="1" applyProtection="1">
      <alignment horizontal="center" vertical="center" shrinkToFit="1"/>
      <protection locked="0"/>
    </xf>
    <xf numFmtId="0" fontId="76" fillId="0" borderId="0" xfId="0" applyFont="1" applyAlignment="1">
      <alignment horizontal="center" vertical="center" wrapText="1"/>
    </xf>
    <xf numFmtId="177" fontId="79" fillId="5" borderId="10" xfId="5" applyNumberFormat="1" applyFont="1" applyFill="1" applyBorder="1" applyAlignment="1" applyProtection="1">
      <alignment horizontal="center" vertical="center" shrinkToFit="1"/>
    </xf>
    <xf numFmtId="0" fontId="0" fillId="5" borderId="33" xfId="0" applyFill="1" applyBorder="1" applyAlignment="1">
      <alignment horizontal="center" vertical="center" shrinkToFit="1"/>
    </xf>
    <xf numFmtId="0" fontId="0" fillId="5" borderId="9" xfId="0" applyFill="1" applyBorder="1" applyAlignment="1">
      <alignment horizontal="center" vertical="center" shrinkToFit="1"/>
    </xf>
    <xf numFmtId="0" fontId="96" fillId="0" borderId="14" xfId="2" applyFont="1" applyBorder="1" applyAlignment="1">
      <alignment vertical="center" shrinkToFit="1"/>
    </xf>
    <xf numFmtId="0" fontId="39" fillId="4" borderId="10" xfId="0" applyFont="1" applyFill="1" applyBorder="1" applyAlignment="1" applyProtection="1">
      <alignment horizontal="left" vertical="center" wrapText="1"/>
      <protection locked="0"/>
    </xf>
    <xf numFmtId="0" fontId="10" fillId="4" borderId="33" xfId="0" applyFont="1" applyFill="1" applyBorder="1" applyAlignment="1" applyProtection="1">
      <alignment horizontal="left" vertical="center" wrapText="1"/>
      <protection locked="0"/>
    </xf>
    <xf numFmtId="0" fontId="10" fillId="4" borderId="9" xfId="0" applyFont="1" applyFill="1" applyBorder="1" applyAlignment="1" applyProtection="1">
      <alignment horizontal="left" vertical="center" wrapText="1"/>
      <protection locked="0"/>
    </xf>
    <xf numFmtId="0" fontId="35" fillId="0" borderId="71" xfId="0" applyFont="1" applyBorder="1" applyAlignment="1">
      <alignment horizontal="left" vertical="center" shrinkToFit="1"/>
    </xf>
    <xf numFmtId="0" fontId="0" fillId="0" borderId="71" xfId="0" applyBorder="1" applyAlignment="1">
      <alignment vertical="center" shrinkToFit="1"/>
    </xf>
    <xf numFmtId="0" fontId="0" fillId="0" borderId="72" xfId="0" applyBorder="1" applyAlignment="1">
      <alignment vertical="center" shrinkToFit="1"/>
    </xf>
    <xf numFmtId="0" fontId="35" fillId="0" borderId="0" xfId="0" applyFont="1" applyAlignment="1">
      <alignment horizontal="center" vertical="center" shrinkToFit="1"/>
    </xf>
    <xf numFmtId="0" fontId="0" fillId="0" borderId="0" xfId="0" applyAlignment="1">
      <alignment horizontal="center" vertical="center" shrinkToFit="1"/>
    </xf>
    <xf numFmtId="0" fontId="35" fillId="0" borderId="0" xfId="0" applyFont="1">
      <alignment vertical="center"/>
    </xf>
    <xf numFmtId="0" fontId="35" fillId="0" borderId="0" xfId="0" applyFont="1" applyAlignment="1">
      <alignment horizontal="center" vertical="center"/>
    </xf>
    <xf numFmtId="0" fontId="35" fillId="0" borderId="0" xfId="0" applyFont="1" applyAlignment="1">
      <alignment horizontal="center" vertical="top"/>
    </xf>
    <xf numFmtId="0" fontId="35" fillId="0" borderId="0" xfId="0" applyFont="1" applyAlignment="1">
      <alignment horizontal="left" vertical="top" wrapText="1" shrinkToFit="1"/>
    </xf>
    <xf numFmtId="0" fontId="0" fillId="0" borderId="0" xfId="0" applyAlignment="1">
      <alignment vertical="top" wrapText="1" shrinkToFit="1"/>
    </xf>
    <xf numFmtId="0" fontId="0" fillId="0" borderId="0" xfId="0" applyAlignment="1">
      <alignment vertical="center" wrapText="1"/>
    </xf>
    <xf numFmtId="0" fontId="0" fillId="0" borderId="0" xfId="0" applyAlignment="1">
      <alignment vertical="top" wrapText="1"/>
    </xf>
    <xf numFmtId="0" fontId="35" fillId="0" borderId="0" xfId="0" applyFont="1" applyAlignment="1">
      <alignment horizontal="left" vertical="top" wrapText="1"/>
    </xf>
    <xf numFmtId="0" fontId="0" fillId="0" borderId="0" xfId="0" applyAlignment="1">
      <alignment horizontal="left" vertical="top" wrapText="1"/>
    </xf>
    <xf numFmtId="0" fontId="35" fillId="4" borderId="0" xfId="0" applyFont="1" applyFill="1" applyAlignment="1" applyProtection="1">
      <alignment horizontal="right" vertical="top"/>
      <protection locked="0"/>
    </xf>
    <xf numFmtId="0" fontId="0" fillId="0" borderId="0" xfId="0" applyAlignment="1" applyProtection="1">
      <alignment horizontal="right" vertical="top"/>
      <protection locked="0"/>
    </xf>
    <xf numFmtId="0" fontId="38" fillId="0" borderId="0" xfId="0" applyFont="1" applyAlignment="1">
      <alignment horizontal="center" vertical="center"/>
    </xf>
    <xf numFmtId="176" fontId="111" fillId="5" borderId="0" xfId="1" applyNumberFormat="1" applyFont="1" applyFill="1" applyBorder="1" applyAlignment="1" applyProtection="1">
      <alignment horizontal="right" vertical="center"/>
    </xf>
    <xf numFmtId="176" fontId="111" fillId="4" borderId="33" xfId="1" applyNumberFormat="1" applyFont="1" applyFill="1" applyBorder="1" applyAlignment="1" applyProtection="1">
      <alignment horizontal="right" vertical="center" shrinkToFit="1"/>
      <protection locked="0"/>
    </xf>
    <xf numFmtId="0" fontId="2" fillId="4" borderId="33" xfId="0" applyFont="1" applyFill="1" applyBorder="1" applyAlignment="1" applyProtection="1">
      <alignment horizontal="right" vertical="center" shrinkToFit="1"/>
      <protection locked="0"/>
    </xf>
    <xf numFmtId="176" fontId="111" fillId="5" borderId="12" xfId="1" applyNumberFormat="1" applyFont="1" applyFill="1" applyBorder="1" applyAlignment="1" applyProtection="1">
      <alignment horizontal="right" vertical="center" shrinkToFit="1"/>
    </xf>
    <xf numFmtId="0" fontId="112" fillId="5" borderId="12" xfId="0" applyFont="1" applyFill="1" applyBorder="1" applyAlignment="1">
      <alignment horizontal="right" vertical="center" shrinkToFit="1"/>
    </xf>
    <xf numFmtId="178" fontId="35" fillId="4" borderId="0" xfId="0" applyNumberFormat="1" applyFont="1" applyFill="1" applyAlignment="1" applyProtection="1">
      <alignment horizontal="right" vertical="top"/>
      <protection locked="0"/>
    </xf>
    <xf numFmtId="0" fontId="39" fillId="0" borderId="0" xfId="0" applyFont="1" applyAlignment="1">
      <alignment vertical="center" wrapText="1"/>
    </xf>
    <xf numFmtId="0" fontId="10" fillId="0" borderId="0" xfId="0" applyFont="1" applyAlignment="1">
      <alignment vertical="center" wrapText="1"/>
    </xf>
    <xf numFmtId="0" fontId="35" fillId="4" borderId="0" xfId="0" applyFont="1" applyFill="1" applyAlignment="1" applyProtection="1">
      <alignment horizontal="left" vertical="top" wrapText="1"/>
      <protection locked="0"/>
    </xf>
    <xf numFmtId="0" fontId="0" fillId="0" borderId="0" xfId="0" applyAlignment="1" applyProtection="1">
      <alignment vertical="center" wrapText="1"/>
      <protection locked="0"/>
    </xf>
    <xf numFmtId="0" fontId="39" fillId="0" borderId="0" xfId="0" applyFont="1" applyAlignment="1">
      <alignment horizontal="center" vertical="center"/>
    </xf>
    <xf numFmtId="0" fontId="10" fillId="0" borderId="0" xfId="0" applyFont="1">
      <alignment vertical="center"/>
    </xf>
    <xf numFmtId="0" fontId="35" fillId="0" borderId="33" xfId="0" applyFont="1" applyBorder="1" applyAlignment="1">
      <alignment horizontal="left" vertical="top" wrapText="1" shrinkToFit="1"/>
    </xf>
    <xf numFmtId="0" fontId="0" fillId="0" borderId="33" xfId="0" applyBorder="1" applyAlignment="1">
      <alignment vertical="center" wrapText="1"/>
    </xf>
    <xf numFmtId="0" fontId="0" fillId="0" borderId="66" xfId="0" applyBorder="1" applyAlignment="1">
      <alignment vertical="center" wrapText="1"/>
    </xf>
    <xf numFmtId="0" fontId="35" fillId="0" borderId="12" xfId="0" applyFont="1" applyBorder="1" applyAlignment="1">
      <alignment horizontal="left" vertical="center" shrinkToFit="1"/>
    </xf>
    <xf numFmtId="0" fontId="0" fillId="0" borderId="12" xfId="0" applyBorder="1" applyAlignment="1">
      <alignment vertical="center" shrinkToFit="1"/>
    </xf>
    <xf numFmtId="0" fontId="0" fillId="0" borderId="64" xfId="0" applyBorder="1" applyAlignment="1">
      <alignment vertical="center" shrinkToFit="1"/>
    </xf>
    <xf numFmtId="0" fontId="35" fillId="0" borderId="61" xfId="0" applyFont="1" applyBorder="1" applyAlignment="1">
      <alignment horizontal="center" vertical="center" shrinkToFit="1"/>
    </xf>
    <xf numFmtId="0" fontId="0" fillId="0" borderId="61" xfId="0" applyBorder="1" applyAlignment="1">
      <alignment vertical="center" shrinkToFit="1"/>
    </xf>
    <xf numFmtId="0" fontId="35" fillId="0" borderId="0" xfId="0" applyFont="1" applyAlignment="1">
      <alignment horizontal="center" vertical="center" wrapText="1" shrinkToFit="1"/>
    </xf>
    <xf numFmtId="0" fontId="35" fillId="0" borderId="33" xfId="0" applyFont="1" applyBorder="1" applyAlignment="1">
      <alignment horizontal="left" vertical="center" shrinkToFit="1"/>
    </xf>
    <xf numFmtId="0" fontId="35" fillId="0" borderId="0" xfId="0" applyFont="1" applyAlignment="1">
      <alignment vertical="center" wrapText="1"/>
    </xf>
    <xf numFmtId="0" fontId="36" fillId="13" borderId="26" xfId="0" applyFont="1" applyFill="1" applyBorder="1" applyAlignment="1">
      <alignment horizontal="center" vertical="center"/>
    </xf>
    <xf numFmtId="0" fontId="36" fillId="13" borderId="27" xfId="0" applyFont="1" applyFill="1" applyBorder="1" applyAlignment="1">
      <alignment horizontal="center" vertical="center"/>
    </xf>
    <xf numFmtId="0" fontId="36" fillId="13" borderId="28" xfId="0" applyFont="1" applyFill="1" applyBorder="1" applyAlignment="1">
      <alignment horizontal="center" vertical="center"/>
    </xf>
    <xf numFmtId="0" fontId="47" fillId="4" borderId="2" xfId="0" applyFont="1" applyFill="1" applyBorder="1" applyAlignment="1" applyProtection="1">
      <alignment horizontal="left" vertical="center" wrapText="1"/>
      <protection locked="0"/>
    </xf>
    <xf numFmtId="0" fontId="72" fillId="0" borderId="2" xfId="0" applyFont="1" applyBorder="1" applyAlignment="1" applyProtection="1">
      <alignment horizontal="left" vertical="center" wrapText="1"/>
      <protection locked="0"/>
    </xf>
    <xf numFmtId="0" fontId="35" fillId="4" borderId="44" xfId="0" applyFont="1" applyFill="1" applyBorder="1" applyAlignment="1" applyProtection="1">
      <alignment horizontal="left" vertical="top" wrapText="1" shrinkToFit="1"/>
      <protection locked="0"/>
    </xf>
    <xf numFmtId="0" fontId="0" fillId="4" borderId="23" xfId="0" applyFill="1" applyBorder="1" applyAlignment="1" applyProtection="1">
      <alignment vertical="top" wrapText="1" shrinkToFit="1"/>
      <protection locked="0"/>
    </xf>
    <xf numFmtId="0" fontId="0" fillId="4" borderId="4" xfId="0" applyFill="1" applyBorder="1" applyAlignment="1" applyProtection="1">
      <alignment vertical="top" wrapText="1"/>
      <protection locked="0"/>
    </xf>
    <xf numFmtId="0" fontId="0" fillId="4" borderId="15" xfId="0" applyFill="1" applyBorder="1" applyAlignment="1" applyProtection="1">
      <alignment vertical="top" wrapText="1"/>
      <protection locked="0"/>
    </xf>
    <xf numFmtId="0" fontId="0" fillId="0" borderId="4" xfId="0" applyBorder="1" applyAlignment="1" applyProtection="1">
      <alignment vertical="top" wrapText="1"/>
      <protection locked="0"/>
    </xf>
    <xf numFmtId="0" fontId="0" fillId="0" borderId="15" xfId="0" applyBorder="1" applyAlignment="1" applyProtection="1">
      <alignment vertical="top" wrapText="1"/>
      <protection locked="0"/>
    </xf>
    <xf numFmtId="0" fontId="0" fillId="0" borderId="47" xfId="0" applyBorder="1" applyAlignment="1" applyProtection="1">
      <alignment vertical="top" wrapText="1"/>
      <protection locked="0"/>
    </xf>
    <xf numFmtId="0" fontId="0" fillId="0" borderId="78" xfId="0" applyBorder="1" applyAlignment="1" applyProtection="1">
      <alignment vertical="top" wrapText="1"/>
      <protection locked="0"/>
    </xf>
    <xf numFmtId="49" fontId="36" fillId="0" borderId="0" xfId="0" applyNumberFormat="1" applyFont="1" applyAlignment="1">
      <alignment horizontal="left" vertical="center"/>
    </xf>
    <xf numFmtId="0" fontId="36" fillId="0" borderId="0" xfId="0" applyFont="1">
      <alignment vertical="center"/>
    </xf>
    <xf numFmtId="0" fontId="35" fillId="13" borderId="31" xfId="0" applyFont="1" applyFill="1" applyBorder="1" applyAlignment="1">
      <alignment horizontal="right" vertical="center" wrapText="1"/>
    </xf>
    <xf numFmtId="0" fontId="35" fillId="13" borderId="17" xfId="0" applyFont="1" applyFill="1" applyBorder="1" applyAlignment="1">
      <alignment horizontal="right" vertical="center" wrapText="1"/>
    </xf>
    <xf numFmtId="0" fontId="35" fillId="13" borderId="25" xfId="0" applyFont="1" applyFill="1" applyBorder="1" applyAlignment="1">
      <alignment horizontal="right" vertical="center" wrapText="1"/>
    </xf>
    <xf numFmtId="0" fontId="36" fillId="0" borderId="5" xfId="0" applyFont="1" applyBorder="1" applyAlignment="1">
      <alignment horizontal="center" vertical="center"/>
    </xf>
    <xf numFmtId="0" fontId="36" fillId="0" borderId="15" xfId="0" applyFont="1" applyBorder="1" applyAlignment="1">
      <alignment horizontal="center" vertical="center"/>
    </xf>
    <xf numFmtId="0" fontId="36" fillId="13" borderId="47" xfId="0" applyFont="1" applyFill="1" applyBorder="1" applyAlignment="1">
      <alignment horizontal="right" vertical="center"/>
    </xf>
    <xf numFmtId="0" fontId="36" fillId="13" borderId="27" xfId="0" applyFont="1" applyFill="1" applyBorder="1" applyAlignment="1">
      <alignment horizontal="right" vertical="center"/>
    </xf>
    <xf numFmtId="0" fontId="36" fillId="13" borderId="28" xfId="0" applyFont="1" applyFill="1" applyBorder="1" applyAlignment="1">
      <alignment horizontal="right" vertical="center"/>
    </xf>
    <xf numFmtId="0" fontId="36" fillId="0" borderId="46" xfId="0" applyFont="1" applyBorder="1" applyAlignment="1">
      <alignment horizontal="left" vertical="center"/>
    </xf>
    <xf numFmtId="0" fontId="35" fillId="0" borderId="46" xfId="0" applyFont="1" applyBorder="1" applyAlignment="1">
      <alignment horizontal="left" vertical="center"/>
    </xf>
    <xf numFmtId="0" fontId="35" fillId="0" borderId="32" xfId="0" applyFont="1" applyBorder="1" applyAlignment="1">
      <alignment horizontal="left" vertical="center"/>
    </xf>
    <xf numFmtId="0" fontId="35" fillId="4" borderId="4" xfId="0" applyFont="1" applyFill="1" applyBorder="1" applyAlignment="1" applyProtection="1">
      <alignment horizontal="left" vertical="top" wrapText="1"/>
      <protection locked="0"/>
    </xf>
    <xf numFmtId="0" fontId="35" fillId="0" borderId="15" xfId="0" applyFont="1" applyBorder="1" applyAlignment="1" applyProtection="1">
      <alignment horizontal="left" vertical="top" wrapText="1"/>
      <protection locked="0"/>
    </xf>
    <xf numFmtId="0" fontId="35" fillId="0" borderId="4" xfId="0" applyFont="1" applyBorder="1" applyAlignment="1" applyProtection="1">
      <alignment horizontal="left" vertical="top" wrapText="1"/>
      <protection locked="0"/>
    </xf>
    <xf numFmtId="0" fontId="35" fillId="0" borderId="7" xfId="0" applyFont="1" applyBorder="1" applyAlignment="1" applyProtection="1">
      <alignment horizontal="left" vertical="top" wrapText="1"/>
      <protection locked="0"/>
    </xf>
    <xf numFmtId="0" fontId="35" fillId="0" borderId="8" xfId="0" applyFont="1" applyBorder="1" applyAlignment="1" applyProtection="1">
      <alignment horizontal="left" vertical="top" wrapText="1"/>
      <protection locked="0"/>
    </xf>
    <xf numFmtId="0" fontId="47" fillId="0" borderId="19" xfId="0" applyFont="1" applyBorder="1" applyAlignment="1">
      <alignment vertical="center" wrapText="1"/>
    </xf>
    <xf numFmtId="0" fontId="72" fillId="0" borderId="19" xfId="0" applyFont="1" applyBorder="1" applyAlignment="1">
      <alignment vertical="center" wrapText="1"/>
    </xf>
    <xf numFmtId="0" fontId="47" fillId="4" borderId="2" xfId="0" applyFont="1" applyFill="1" applyBorder="1" applyAlignment="1" applyProtection="1">
      <alignment horizontal="left" vertical="top" wrapText="1"/>
      <protection locked="0"/>
    </xf>
    <xf numFmtId="0" fontId="72" fillId="0" borderId="2" xfId="0" applyFont="1" applyBorder="1" applyAlignment="1" applyProtection="1">
      <alignment horizontal="left" vertical="top" wrapText="1"/>
      <protection locked="0"/>
    </xf>
    <xf numFmtId="0" fontId="62" fillId="0" borderId="44" xfId="0" applyFont="1" applyBorder="1" applyAlignment="1">
      <alignment horizontal="center" vertical="center" wrapText="1"/>
    </xf>
    <xf numFmtId="0" fontId="0" fillId="0" borderId="23" xfId="0" applyBorder="1" applyAlignment="1">
      <alignment horizontal="center" vertical="center" wrapText="1"/>
    </xf>
    <xf numFmtId="0" fontId="62" fillId="0" borderId="51" xfId="0" applyFont="1" applyBorder="1" applyAlignment="1">
      <alignment horizontal="center" vertical="center" wrapText="1"/>
    </xf>
    <xf numFmtId="0" fontId="62" fillId="0" borderId="23" xfId="0" applyFont="1" applyBorder="1" applyAlignment="1">
      <alignment horizontal="center" vertical="center" wrapText="1"/>
    </xf>
    <xf numFmtId="0" fontId="47" fillId="0" borderId="57" xfId="0" applyFont="1" applyBorder="1" applyAlignment="1">
      <alignment vertical="center" wrapText="1"/>
    </xf>
    <xf numFmtId="0" fontId="88" fillId="0" borderId="0" xfId="0" applyFont="1" applyAlignment="1">
      <alignment horizontal="center" vertical="center"/>
    </xf>
    <xf numFmtId="0" fontId="36" fillId="0" borderId="1" xfId="0" applyFont="1" applyBorder="1" applyAlignment="1">
      <alignment horizontal="center" vertical="center"/>
    </xf>
    <xf numFmtId="0" fontId="36" fillId="0" borderId="2" xfId="0" applyFont="1" applyBorder="1" applyAlignment="1">
      <alignment horizontal="center" vertical="center"/>
    </xf>
    <xf numFmtId="0" fontId="59" fillId="0" borderId="0" xfId="0" applyFont="1" applyAlignment="1">
      <alignment horizontal="center" vertical="center"/>
    </xf>
    <xf numFmtId="0" fontId="39" fillId="0" borderId="1" xfId="0" applyFont="1" applyBorder="1" applyAlignment="1">
      <alignment horizontal="center" vertical="center" shrinkToFit="1"/>
    </xf>
    <xf numFmtId="0" fontId="39" fillId="0" borderId="2" xfId="0" applyFont="1" applyBorder="1" applyAlignment="1">
      <alignment horizontal="center" vertical="center" shrinkToFit="1"/>
    </xf>
    <xf numFmtId="0" fontId="36" fillId="0" borderId="6"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15" xfId="0" applyFont="1" applyBorder="1" applyAlignment="1">
      <alignment horizontal="center" vertical="center" wrapText="1"/>
    </xf>
    <xf numFmtId="0" fontId="35" fillId="0" borderId="6" xfId="0" applyFont="1" applyBorder="1" applyAlignment="1">
      <alignment horizontal="center" vertical="center" shrinkToFit="1"/>
    </xf>
    <xf numFmtId="0" fontId="35" fillId="0" borderId="5" xfId="0" applyFont="1" applyBorder="1" applyAlignment="1">
      <alignment horizontal="center" vertical="center" shrinkToFit="1"/>
    </xf>
    <xf numFmtId="0" fontId="35" fillId="0" borderId="4" xfId="0" applyFont="1" applyBorder="1" applyAlignment="1">
      <alignment horizontal="center" vertical="center" shrinkToFit="1"/>
    </xf>
    <xf numFmtId="0" fontId="35" fillId="0" borderId="15" xfId="0" applyFont="1" applyBorder="1" applyAlignment="1">
      <alignment horizontal="center" vertical="center" shrinkToFit="1"/>
    </xf>
    <xf numFmtId="0" fontId="36" fillId="0" borderId="6" xfId="0" applyFont="1" applyBorder="1" applyAlignment="1">
      <alignment horizontal="center" vertical="center" shrinkToFit="1"/>
    </xf>
    <xf numFmtId="0" fontId="36" fillId="0" borderId="5" xfId="0" applyFont="1" applyBorder="1" applyAlignment="1">
      <alignment horizontal="center" vertical="center" shrinkToFit="1"/>
    </xf>
    <xf numFmtId="0" fontId="36" fillId="0" borderId="4" xfId="0" applyFont="1" applyBorder="1" applyAlignment="1">
      <alignment horizontal="center" vertical="center" shrinkToFit="1"/>
    </xf>
    <xf numFmtId="0" fontId="36" fillId="0" borderId="15" xfId="0" applyFont="1" applyBorder="1" applyAlignment="1">
      <alignment horizontal="center" vertical="center" shrinkToFit="1"/>
    </xf>
    <xf numFmtId="0" fontId="36" fillId="0" borderId="6" xfId="0" applyFont="1" applyBorder="1" applyAlignment="1">
      <alignment horizontal="center" vertical="center" wrapText="1" shrinkToFit="1"/>
    </xf>
    <xf numFmtId="0" fontId="36" fillId="0" borderId="5" xfId="0" applyFont="1" applyBorder="1" applyAlignment="1">
      <alignment horizontal="center" vertical="center" wrapText="1" shrinkToFit="1"/>
    </xf>
    <xf numFmtId="0" fontId="36" fillId="0" borderId="4" xfId="0" applyFont="1" applyBorder="1" applyAlignment="1">
      <alignment horizontal="center" vertical="center" wrapText="1" shrinkToFit="1"/>
    </xf>
    <xf numFmtId="0" fontId="36" fillId="0" borderId="15" xfId="0" applyFont="1" applyBorder="1" applyAlignment="1">
      <alignment horizontal="center" vertical="center" wrapText="1" shrinkToFit="1"/>
    </xf>
    <xf numFmtId="0" fontId="101" fillId="0" borderId="0" xfId="0" applyFont="1" applyAlignment="1">
      <alignment horizontal="left" vertical="center" shrinkToFit="1"/>
    </xf>
    <xf numFmtId="0" fontId="118" fillId="0" borderId="0" xfId="0" applyFont="1" applyAlignment="1">
      <alignment horizontal="left" vertical="center" shrinkToFit="1"/>
    </xf>
    <xf numFmtId="0" fontId="38" fillId="0" borderId="7" xfId="0" applyFont="1" applyBorder="1" applyAlignment="1">
      <alignment horizontal="center" vertical="center" shrinkToFit="1"/>
    </xf>
    <xf numFmtId="0" fontId="38" fillId="0" borderId="8" xfId="0" applyFont="1" applyBorder="1" applyAlignment="1">
      <alignment horizontal="center" vertical="center" shrinkToFit="1"/>
    </xf>
    <xf numFmtId="0" fontId="44" fillId="0" borderId="0" xfId="0" applyFont="1" applyAlignment="1" applyProtection="1">
      <alignment vertical="center" wrapText="1"/>
      <protection locked="0"/>
    </xf>
    <xf numFmtId="0" fontId="47" fillId="0" borderId="6" xfId="0" applyFont="1" applyBorder="1" applyAlignment="1">
      <alignment horizontal="right" vertical="center"/>
    </xf>
    <xf numFmtId="0" fontId="47" fillId="0" borderId="5" xfId="0" applyFont="1" applyBorder="1" applyAlignment="1">
      <alignment horizontal="right" vertical="center"/>
    </xf>
    <xf numFmtId="0" fontId="38" fillId="0" borderId="7" xfId="0" applyFont="1" applyBorder="1" applyAlignment="1">
      <alignment horizontal="center" vertical="center"/>
    </xf>
    <xf numFmtId="0" fontId="38" fillId="0" borderId="8" xfId="0" applyFont="1" applyBorder="1" applyAlignment="1">
      <alignment horizontal="center" vertical="center"/>
    </xf>
    <xf numFmtId="0" fontId="38" fillId="0" borderId="7" xfId="0" applyFont="1" applyBorder="1" applyAlignment="1">
      <alignment horizontal="distributed" vertical="center" wrapText="1"/>
    </xf>
    <xf numFmtId="0" fontId="38" fillId="0" borderId="8" xfId="0" applyFont="1" applyBorder="1" applyAlignment="1">
      <alignment horizontal="distributed" vertical="center" wrapText="1"/>
    </xf>
    <xf numFmtId="0" fontId="63" fillId="0" borderId="0" xfId="0" applyFont="1" applyAlignment="1">
      <alignment horizontal="center" vertical="center"/>
    </xf>
    <xf numFmtId="0" fontId="35" fillId="0" borderId="0" xfId="0" applyFont="1" applyAlignment="1">
      <alignment horizontal="left" vertical="center"/>
    </xf>
    <xf numFmtId="0" fontId="35" fillId="0" borderId="10" xfId="0" applyFont="1" applyBorder="1" applyAlignment="1">
      <alignment horizontal="center" vertical="center"/>
    </xf>
    <xf numFmtId="0" fontId="35" fillId="0" borderId="33" xfId="0" applyFont="1" applyBorder="1" applyAlignment="1">
      <alignment horizontal="center" vertical="center"/>
    </xf>
    <xf numFmtId="0" fontId="35" fillId="0" borderId="6" xfId="0" applyFont="1" applyBorder="1" applyAlignment="1">
      <alignment horizontal="center" vertical="center"/>
    </xf>
    <xf numFmtId="0" fontId="35" fillId="0" borderId="14" xfId="0" applyFont="1" applyBorder="1" applyAlignment="1">
      <alignment horizontal="center" vertical="center"/>
    </xf>
    <xf numFmtId="0" fontId="35" fillId="0" borderId="5" xfId="0" applyFont="1" applyBorder="1" applyAlignment="1">
      <alignment horizontal="center" vertical="center"/>
    </xf>
    <xf numFmtId="0" fontId="35" fillId="0" borderId="4" xfId="0" applyFont="1" applyBorder="1" applyAlignment="1">
      <alignment horizontal="center" vertical="center"/>
    </xf>
    <xf numFmtId="0" fontId="35" fillId="0" borderId="15" xfId="0" applyFont="1" applyBorder="1" applyAlignment="1">
      <alignment horizontal="center" vertical="center"/>
    </xf>
    <xf numFmtId="0" fontId="35" fillId="0" borderId="7" xfId="0" applyFont="1" applyBorder="1" applyAlignment="1">
      <alignment horizontal="center" vertical="center"/>
    </xf>
    <xf numFmtId="0" fontId="35" fillId="0" borderId="12" xfId="0" applyFont="1" applyBorder="1" applyAlignment="1">
      <alignment horizontal="center" vertical="center"/>
    </xf>
    <xf numFmtId="0" fontId="35" fillId="0" borderId="8" xfId="0" applyFont="1" applyBorder="1" applyAlignment="1">
      <alignment horizontal="center" vertical="center"/>
    </xf>
    <xf numFmtId="0" fontId="35" fillId="0" borderId="9" xfId="0" applyFont="1" applyBorder="1" applyAlignment="1">
      <alignment horizontal="center" vertical="center"/>
    </xf>
    <xf numFmtId="38" fontId="38" fillId="4" borderId="3" xfId="1" applyFont="1" applyFill="1" applyBorder="1" applyAlignment="1" applyProtection="1">
      <alignment horizontal="right" vertical="center"/>
      <protection locked="0"/>
    </xf>
    <xf numFmtId="38" fontId="38" fillId="5" borderId="3" xfId="1" applyFont="1" applyFill="1" applyBorder="1" applyAlignment="1" applyProtection="1">
      <alignment vertical="center"/>
    </xf>
    <xf numFmtId="38" fontId="38" fillId="0" borderId="3" xfId="1" applyFont="1" applyBorder="1" applyAlignment="1" applyProtection="1">
      <alignment horizontal="center" vertical="center"/>
    </xf>
    <xf numFmtId="0" fontId="35" fillId="0" borderId="14" xfId="0" applyFont="1" applyBorder="1" applyAlignment="1">
      <alignment horizontal="center" vertical="center" shrinkToFit="1"/>
    </xf>
    <xf numFmtId="0" fontId="35" fillId="0" borderId="7" xfId="0" applyFont="1" applyBorder="1" applyAlignment="1">
      <alignment horizontal="center" vertical="center" shrinkToFit="1"/>
    </xf>
    <xf numFmtId="0" fontId="35" fillId="0" borderId="12" xfId="0" applyFont="1" applyBorder="1" applyAlignment="1">
      <alignment horizontal="center" vertical="center" shrinkToFit="1"/>
    </xf>
    <xf numFmtId="0" fontId="48" fillId="0" borderId="34" xfId="0" applyFont="1" applyBorder="1" applyAlignment="1">
      <alignment horizontal="center" vertical="center"/>
    </xf>
    <xf numFmtId="0" fontId="48" fillId="0" borderId="35" xfId="0" applyFont="1" applyBorder="1" applyAlignment="1">
      <alignment horizontal="center" vertical="center"/>
    </xf>
    <xf numFmtId="0" fontId="48" fillId="0" borderId="36" xfId="0" applyFont="1" applyBorder="1" applyAlignment="1">
      <alignment horizontal="center" vertical="center"/>
    </xf>
    <xf numFmtId="0" fontId="48" fillId="0" borderId="37" xfId="0" applyFont="1" applyBorder="1" applyAlignment="1">
      <alignment horizontal="center" vertical="center"/>
    </xf>
    <xf numFmtId="0" fontId="48" fillId="0" borderId="38" xfId="0" applyFont="1" applyBorder="1" applyAlignment="1">
      <alignment horizontal="center" vertical="center"/>
    </xf>
    <xf numFmtId="0" fontId="48" fillId="0" borderId="39" xfId="0" applyFont="1" applyBorder="1" applyAlignment="1">
      <alignment horizontal="center" vertical="center"/>
    </xf>
    <xf numFmtId="0" fontId="48" fillId="0" borderId="40" xfId="0" applyFont="1" applyBorder="1" applyAlignment="1">
      <alignment horizontal="center" vertical="center"/>
    </xf>
    <xf numFmtId="0" fontId="48" fillId="0" borderId="41" xfId="0" applyFont="1" applyBorder="1" applyAlignment="1">
      <alignment horizontal="center" vertical="center"/>
    </xf>
    <xf numFmtId="0" fontId="35" fillId="0" borderId="10" xfId="0" applyFont="1" applyBorder="1" applyAlignment="1">
      <alignment horizontal="center" vertical="center" shrinkToFit="1"/>
    </xf>
    <xf numFmtId="38" fontId="38" fillId="5" borderId="6" xfId="1" applyFont="1" applyFill="1" applyBorder="1" applyAlignment="1" applyProtection="1">
      <alignment horizontal="right" vertical="center"/>
    </xf>
    <xf numFmtId="38" fontId="38" fillId="5" borderId="5" xfId="1" applyFont="1" applyFill="1" applyBorder="1" applyAlignment="1" applyProtection="1">
      <alignment horizontal="right" vertical="center"/>
    </xf>
    <xf numFmtId="38" fontId="38" fillId="4" borderId="75" xfId="1" applyFont="1" applyFill="1" applyBorder="1" applyAlignment="1" applyProtection="1">
      <alignment vertical="center"/>
      <protection locked="0"/>
    </xf>
    <xf numFmtId="38" fontId="38" fillId="4" borderId="22" xfId="1" applyFont="1" applyFill="1" applyBorder="1" applyAlignment="1" applyProtection="1">
      <alignment vertical="center"/>
      <protection locked="0"/>
    </xf>
    <xf numFmtId="38" fontId="38" fillId="4" borderId="13" xfId="1" applyFont="1" applyFill="1" applyBorder="1" applyAlignment="1" applyProtection="1">
      <alignment vertical="center"/>
      <protection locked="0"/>
    </xf>
    <xf numFmtId="38" fontId="38" fillId="4" borderId="43" xfId="1" applyFont="1" applyFill="1" applyBorder="1" applyAlignment="1" applyProtection="1">
      <alignment vertical="center"/>
      <protection locked="0"/>
    </xf>
    <xf numFmtId="0" fontId="14" fillId="0" borderId="0" xfId="0" applyFont="1" applyAlignment="1" applyProtection="1">
      <alignment vertical="center" wrapText="1"/>
      <protection locked="0"/>
    </xf>
    <xf numFmtId="0" fontId="117" fillId="0" borderId="0" xfId="0" applyFont="1" applyAlignment="1">
      <alignment horizontal="left" vertical="center" shrinkToFit="1"/>
    </xf>
    <xf numFmtId="0" fontId="116" fillId="0" borderId="0" xfId="0" applyFont="1" applyAlignment="1">
      <alignment horizontal="left" vertical="center" shrinkToFit="1"/>
    </xf>
    <xf numFmtId="38" fontId="38" fillId="5" borderId="7" xfId="1" applyFont="1" applyFill="1" applyBorder="1" applyAlignment="1" applyProtection="1">
      <alignment horizontal="right" vertical="center"/>
    </xf>
    <xf numFmtId="38" fontId="38" fillId="5" borderId="8" xfId="1" applyFont="1" applyFill="1" applyBorder="1" applyAlignment="1" applyProtection="1">
      <alignment horizontal="right" vertical="center"/>
    </xf>
    <xf numFmtId="38" fontId="38" fillId="4" borderId="79" xfId="1" applyFont="1" applyFill="1" applyBorder="1" applyAlignment="1" applyProtection="1">
      <alignment vertical="center"/>
      <protection locked="0"/>
    </xf>
    <xf numFmtId="38" fontId="38" fillId="4" borderId="80" xfId="1" applyFont="1" applyFill="1" applyBorder="1" applyAlignment="1" applyProtection="1">
      <alignment vertical="center"/>
      <protection locked="0"/>
    </xf>
    <xf numFmtId="38" fontId="38" fillId="5" borderId="12" xfId="1" applyFont="1" applyFill="1" applyBorder="1" applyAlignment="1" applyProtection="1">
      <alignment horizontal="right" vertical="center"/>
    </xf>
    <xf numFmtId="38" fontId="37" fillId="5" borderId="7" xfId="1" applyFont="1" applyFill="1" applyBorder="1" applyAlignment="1" applyProtection="1">
      <alignment horizontal="right" vertical="center"/>
    </xf>
    <xf numFmtId="38" fontId="37" fillId="5" borderId="12" xfId="1" applyFont="1" applyFill="1" applyBorder="1" applyAlignment="1" applyProtection="1">
      <alignment horizontal="right" vertical="center"/>
    </xf>
    <xf numFmtId="38" fontId="37" fillId="5" borderId="8" xfId="1" applyFont="1" applyFill="1" applyBorder="1" applyAlignment="1" applyProtection="1">
      <alignment horizontal="right" vertical="center"/>
    </xf>
    <xf numFmtId="0" fontId="35" fillId="0" borderId="4" xfId="0" applyFont="1" applyBorder="1" applyAlignment="1">
      <alignment horizontal="left" vertical="center"/>
    </xf>
    <xf numFmtId="0" fontId="38" fillId="0" borderId="4" xfId="0" applyFont="1" applyBorder="1" applyAlignment="1">
      <alignment horizontal="right" vertical="center"/>
    </xf>
    <xf numFmtId="0" fontId="38" fillId="0" borderId="15" xfId="0" applyFont="1" applyBorder="1" applyAlignment="1">
      <alignment horizontal="right" vertical="center"/>
    </xf>
    <xf numFmtId="0" fontId="38" fillId="0" borderId="4" xfId="0" applyFont="1" applyBorder="1">
      <alignment vertical="center"/>
    </xf>
    <xf numFmtId="0" fontId="38" fillId="0" borderId="15" xfId="0" applyFont="1" applyBorder="1">
      <alignment vertical="center"/>
    </xf>
    <xf numFmtId="0" fontId="38" fillId="0" borderId="6" xfId="0" applyFont="1" applyBorder="1" applyAlignment="1">
      <alignment horizontal="center" vertical="center"/>
    </xf>
    <xf numFmtId="0" fontId="38" fillId="0" borderId="14" xfId="0" applyFont="1" applyBorder="1" applyAlignment="1">
      <alignment horizontal="center" vertical="center"/>
    </xf>
    <xf numFmtId="0" fontId="38" fillId="0" borderId="5" xfId="0" applyFont="1" applyBorder="1" applyAlignment="1">
      <alignment horizontal="center" vertical="center"/>
    </xf>
    <xf numFmtId="0" fontId="38" fillId="0" borderId="9" xfId="0" applyFont="1" applyBorder="1" applyAlignment="1">
      <alignment horizontal="center" vertical="center"/>
    </xf>
    <xf numFmtId="0" fontId="8" fillId="0" borderId="4" xfId="0" applyFont="1" applyBorder="1" applyAlignment="1">
      <alignment vertical="center" wrapText="1"/>
    </xf>
    <xf numFmtId="0" fontId="22" fillId="0" borderId="0" xfId="0" applyFont="1" applyAlignment="1">
      <alignment vertical="center" wrapText="1"/>
    </xf>
    <xf numFmtId="0" fontId="22" fillId="0" borderId="4" xfId="0" applyFont="1" applyBorder="1" applyAlignment="1">
      <alignment vertical="center" wrapText="1"/>
    </xf>
    <xf numFmtId="38" fontId="38" fillId="4" borderId="81" xfId="1" applyFont="1" applyFill="1" applyBorder="1" applyAlignment="1" applyProtection="1">
      <alignment horizontal="right" vertical="center" shrinkToFit="1"/>
      <protection locked="0"/>
    </xf>
    <xf numFmtId="0" fontId="0" fillId="0" borderId="81" xfId="0" applyBorder="1" applyAlignment="1" applyProtection="1">
      <alignment horizontal="right" vertical="center" shrinkToFit="1"/>
      <protection locked="0"/>
    </xf>
    <xf numFmtId="0" fontId="42" fillId="0" borderId="0" xfId="0" applyFont="1" applyAlignment="1">
      <alignment horizontal="center" vertical="center"/>
    </xf>
    <xf numFmtId="0" fontId="38" fillId="0" borderId="10" xfId="0" applyFont="1" applyBorder="1" applyAlignment="1">
      <alignment horizontal="center" vertical="center"/>
    </xf>
    <xf numFmtId="0" fontId="38" fillId="0" borderId="33" xfId="0" applyFont="1" applyBorder="1" applyAlignment="1">
      <alignment horizontal="center" vertical="center"/>
    </xf>
    <xf numFmtId="0" fontId="39" fillId="0" borderId="4" xfId="0" applyFont="1" applyBorder="1" applyAlignment="1">
      <alignment horizontal="right" vertical="center" shrinkToFit="1"/>
    </xf>
    <xf numFmtId="0" fontId="39" fillId="0" borderId="0" xfId="0" applyFont="1" applyAlignment="1">
      <alignment horizontal="right" vertical="center" shrinkToFit="1"/>
    </xf>
    <xf numFmtId="0" fontId="39" fillId="0" borderId="15" xfId="0" applyFont="1" applyBorder="1" applyAlignment="1">
      <alignment horizontal="right" vertical="center" shrinkToFit="1"/>
    </xf>
    <xf numFmtId="0" fontId="39" fillId="0" borderId="7" xfId="0" applyFont="1" applyBorder="1" applyAlignment="1">
      <alignment horizontal="right" vertical="center" shrinkToFit="1"/>
    </xf>
    <xf numFmtId="0" fontId="39" fillId="0" borderId="12" xfId="0" applyFont="1" applyBorder="1" applyAlignment="1">
      <alignment horizontal="right" vertical="center" shrinkToFit="1"/>
    </xf>
    <xf numFmtId="0" fontId="39" fillId="0" borderId="8" xfId="0" applyFont="1" applyBorder="1" applyAlignment="1">
      <alignment horizontal="right" vertical="center" shrinkToFit="1"/>
    </xf>
    <xf numFmtId="38" fontId="38" fillId="5" borderId="6" xfId="1" applyFont="1" applyFill="1" applyBorder="1" applyAlignment="1" applyProtection="1">
      <alignment vertical="center"/>
    </xf>
    <xf numFmtId="38" fontId="38" fillId="5" borderId="7" xfId="1" applyFont="1" applyFill="1" applyBorder="1" applyAlignment="1" applyProtection="1">
      <alignment vertical="center"/>
    </xf>
    <xf numFmtId="38" fontId="38" fillId="5" borderId="2" xfId="1" applyFont="1" applyFill="1" applyBorder="1" applyAlignment="1" applyProtection="1">
      <alignment vertical="center"/>
    </xf>
    <xf numFmtId="0" fontId="39" fillId="0" borderId="10" xfId="0" applyFont="1" applyBorder="1" applyAlignment="1">
      <alignment horizontal="right" vertical="center" shrinkToFit="1"/>
    </xf>
    <xf numFmtId="0" fontId="39" fillId="0" borderId="33" xfId="0" applyFont="1" applyBorder="1" applyAlignment="1">
      <alignment horizontal="right" vertical="center" shrinkToFit="1"/>
    </xf>
    <xf numFmtId="0" fontId="39" fillId="0" borderId="9" xfId="0" applyFont="1" applyBorder="1" applyAlignment="1">
      <alignment horizontal="right" vertical="center" shrinkToFit="1"/>
    </xf>
    <xf numFmtId="0" fontId="10" fillId="0" borderId="33" xfId="0" applyFont="1" applyBorder="1" applyAlignment="1">
      <alignment horizontal="right" vertical="center" shrinkToFit="1"/>
    </xf>
    <xf numFmtId="0" fontId="10" fillId="0" borderId="9" xfId="0" applyFont="1" applyBorder="1" applyAlignment="1">
      <alignment horizontal="right" vertical="center" shrinkToFit="1"/>
    </xf>
    <xf numFmtId="0" fontId="8" fillId="0" borderId="0" xfId="0" applyFont="1" applyAlignment="1">
      <alignment vertical="center" wrapText="1"/>
    </xf>
    <xf numFmtId="0" fontId="9" fillId="0" borderId="0" xfId="0" applyFont="1" applyAlignment="1">
      <alignment horizontal="center" vertical="center"/>
    </xf>
    <xf numFmtId="178" fontId="39" fillId="0" borderId="0" xfId="0" applyNumberFormat="1" applyFont="1" applyAlignment="1" applyProtection="1">
      <alignment horizontal="left" vertical="center" shrinkToFit="1"/>
      <protection locked="0"/>
    </xf>
    <xf numFmtId="178" fontId="10" fillId="0" borderId="0" xfId="0" applyNumberFormat="1" applyFont="1" applyAlignment="1" applyProtection="1">
      <alignment horizontal="left" vertical="center" shrinkToFit="1"/>
      <protection locked="0"/>
    </xf>
    <xf numFmtId="38" fontId="38" fillId="4" borderId="49" xfId="1" applyFont="1" applyFill="1" applyBorder="1" applyAlignment="1" applyProtection="1">
      <alignment horizontal="right" vertical="center" shrinkToFit="1"/>
      <protection locked="0"/>
    </xf>
    <xf numFmtId="0" fontId="0" fillId="0" borderId="49" xfId="0" applyBorder="1" applyAlignment="1" applyProtection="1">
      <alignment horizontal="right" vertical="center" shrinkToFit="1"/>
      <protection locked="0"/>
    </xf>
    <xf numFmtId="38" fontId="38" fillId="4" borderId="82" xfId="1" applyFont="1" applyFill="1" applyBorder="1" applyAlignment="1" applyProtection="1">
      <alignment horizontal="right" vertical="center" shrinkToFit="1"/>
      <protection locked="0"/>
    </xf>
    <xf numFmtId="0" fontId="0" fillId="0" borderId="82" xfId="0" applyBorder="1" applyAlignment="1" applyProtection="1">
      <alignment horizontal="right" vertical="center" shrinkToFit="1"/>
      <protection locked="0"/>
    </xf>
    <xf numFmtId="38" fontId="38" fillId="5" borderId="7" xfId="1" applyFont="1" applyFill="1" applyBorder="1" applyAlignment="1" applyProtection="1">
      <alignment vertical="center" shrinkToFit="1"/>
    </xf>
    <xf numFmtId="0" fontId="0" fillId="5" borderId="12" xfId="0" applyFill="1" applyBorder="1" applyAlignment="1">
      <alignment vertical="center" shrinkToFit="1"/>
    </xf>
    <xf numFmtId="38" fontId="55" fillId="0" borderId="14" xfId="1" applyFont="1" applyFill="1" applyBorder="1" applyAlignment="1" applyProtection="1">
      <alignment horizontal="left" vertical="top" wrapText="1" shrinkToFit="1"/>
    </xf>
    <xf numFmtId="0" fontId="7" fillId="0" borderId="14" xfId="0" applyFont="1" applyBorder="1" applyAlignment="1">
      <alignment horizontal="left" vertical="top" wrapText="1" shrinkToFit="1"/>
    </xf>
    <xf numFmtId="0" fontId="39" fillId="0" borderId="0" xfId="0" applyFont="1" applyAlignment="1">
      <alignment horizontal="left" vertical="top" wrapText="1"/>
    </xf>
    <xf numFmtId="0" fontId="39" fillId="0" borderId="0" xfId="0" applyFont="1" applyAlignment="1">
      <alignment horizontal="left" vertical="top" shrinkToFit="1"/>
    </xf>
    <xf numFmtId="0" fontId="0" fillId="0" borderId="0" xfId="0" applyAlignment="1">
      <alignment vertical="top" shrinkToFit="1"/>
    </xf>
    <xf numFmtId="0" fontId="38" fillId="0" borderId="0" xfId="0" applyFont="1" applyAlignment="1">
      <alignment horizontal="left" vertical="center"/>
    </xf>
    <xf numFmtId="0" fontId="36" fillId="0" borderId="0" xfId="0" applyFont="1" applyAlignment="1">
      <alignment horizontal="center" vertical="center" shrinkToFit="1"/>
    </xf>
    <xf numFmtId="0" fontId="37" fillId="13" borderId="0" xfId="3" applyFont="1" applyFill="1" applyAlignment="1">
      <alignment horizontal="center" vertical="center"/>
    </xf>
    <xf numFmtId="0" fontId="29" fillId="0" borderId="0" xfId="2" applyFont="1" applyAlignment="1">
      <alignment vertical="center"/>
    </xf>
    <xf numFmtId="0" fontId="30" fillId="0" borderId="0" xfId="0" applyFont="1" applyAlignment="1">
      <alignment vertical="center" wrapText="1"/>
    </xf>
    <xf numFmtId="0" fontId="38" fillId="0" borderId="0" xfId="0" applyFont="1" applyAlignment="1">
      <alignment vertical="center" shrinkToFit="1"/>
    </xf>
  </cellXfs>
  <cellStyles count="7">
    <cellStyle name="ハイパーリンク" xfId="6" builtinId="8"/>
    <cellStyle name="桁区切り" xfId="1" builtinId="6"/>
    <cellStyle name="桁区切り 3" xfId="5"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s>
  <dxfs count="5">
    <dxf>
      <font>
        <color theme="0"/>
      </font>
    </dxf>
    <dxf>
      <font>
        <b val="0"/>
        <i val="0"/>
        <color rgb="FFFF0000"/>
      </font>
    </dxf>
    <dxf>
      <font>
        <color theme="3" tint="0.79998168889431442"/>
      </font>
    </dxf>
    <dxf>
      <font>
        <color theme="3" tint="0.79998168889431442"/>
      </font>
    </dxf>
    <dxf>
      <font>
        <color theme="0"/>
      </font>
    </dxf>
  </dxfs>
  <tableStyles count="0" defaultTableStyle="TableStyleMedium2" defaultPivotStyle="PivotStyleLight16"/>
  <colors>
    <mruColors>
      <color rgb="FFFF7C80"/>
      <color rgb="FFFF5050"/>
      <color rgb="FFFF9999"/>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F$6" lockText="1" noThreeD="1"/>
</file>

<file path=xl/ctrlProps/ctrlProp10.xml><?xml version="1.0" encoding="utf-8"?>
<formControlPr xmlns="http://schemas.microsoft.com/office/spreadsheetml/2009/9/main" objectType="CheckBox" fmlaLink="$F$9" lockText="1" noThreeD="1"/>
</file>

<file path=xl/ctrlProps/ctrlProp11.xml><?xml version="1.0" encoding="utf-8"?>
<formControlPr xmlns="http://schemas.microsoft.com/office/spreadsheetml/2009/9/main" objectType="CheckBox" fmlaLink="基本情報入力シート!$F$6" lockText="1" noThreeD="1"/>
</file>

<file path=xl/ctrlProps/ctrlProp12.xml><?xml version="1.0" encoding="utf-8"?>
<formControlPr xmlns="http://schemas.microsoft.com/office/spreadsheetml/2009/9/main" objectType="CheckBox" fmlaLink="基本情報入力シート!$F$7" lockText="1" noThreeD="1"/>
</file>

<file path=xl/ctrlProps/ctrlProp13.xml><?xml version="1.0" encoding="utf-8"?>
<formControlPr xmlns="http://schemas.microsoft.com/office/spreadsheetml/2009/9/main" objectType="CheckBox" fmlaLink="基本情報入力シート!$F$8" lockText="1" noThreeD="1"/>
</file>

<file path=xl/ctrlProps/ctrlProp14.xml><?xml version="1.0" encoding="utf-8"?>
<formControlPr xmlns="http://schemas.microsoft.com/office/spreadsheetml/2009/9/main" objectType="CheckBox" fmlaLink="基本情報入力シート!$F$9" lockText="1" noThreeD="1"/>
</file>

<file path=xl/ctrlProps/ctrlProp15.xml><?xml version="1.0" encoding="utf-8"?>
<formControlPr xmlns="http://schemas.microsoft.com/office/spreadsheetml/2009/9/main" objectType="CheckBox" fmlaLink="基本情報入力シート!$F$10" lockText="1" noThreeD="1"/>
</file>

<file path=xl/ctrlProps/ctrlProp16.xml><?xml version="1.0" encoding="utf-8"?>
<formControlPr xmlns="http://schemas.microsoft.com/office/spreadsheetml/2009/9/main" objectType="CheckBox" fmlaLink="基本情報入力シート!$F$13" lockText="1" noThreeD="1"/>
</file>

<file path=xl/ctrlProps/ctrlProp17.xml><?xml version="1.0" encoding="utf-8"?>
<formControlPr xmlns="http://schemas.microsoft.com/office/spreadsheetml/2009/9/main" objectType="CheckBox" fmlaLink="基本情報入力シート!$F$14" lockText="1" noThreeD="1"/>
</file>

<file path=xl/ctrlProps/ctrlProp18.xml><?xml version="1.0" encoding="utf-8"?>
<formControlPr xmlns="http://schemas.microsoft.com/office/spreadsheetml/2009/9/main" objectType="CheckBox" fmlaLink="基本情報入力シート!$F$15" lockText="1" noThreeD="1"/>
</file>

<file path=xl/ctrlProps/ctrlProp19.xml><?xml version="1.0" encoding="utf-8"?>
<formControlPr xmlns="http://schemas.microsoft.com/office/spreadsheetml/2009/9/main" objectType="CheckBox" fmlaLink="基本情報入力シート!$F$16" lockText="1" noThreeD="1"/>
</file>

<file path=xl/ctrlProps/ctrlProp2.xml><?xml version="1.0" encoding="utf-8"?>
<formControlPr xmlns="http://schemas.microsoft.com/office/spreadsheetml/2009/9/main" objectType="CheckBox" fmlaLink="$F$7" lockText="1" noThreeD="1"/>
</file>

<file path=xl/ctrlProps/ctrlProp20.xml><?xml version="1.0" encoding="utf-8"?>
<formControlPr xmlns="http://schemas.microsoft.com/office/spreadsheetml/2009/9/main" objectType="CheckBox" fmlaLink="基本情報入力シート!$F$17" lockText="1" noThreeD="1"/>
</file>

<file path=xl/ctrlProps/ctrlProp3.xml><?xml version="1.0" encoding="utf-8"?>
<formControlPr xmlns="http://schemas.microsoft.com/office/spreadsheetml/2009/9/main" objectType="CheckBox" fmlaLink="$F$8" lockText="1" noThreeD="1"/>
</file>

<file path=xl/ctrlProps/ctrlProp4.xml><?xml version="1.0" encoding="utf-8"?>
<formControlPr xmlns="http://schemas.microsoft.com/office/spreadsheetml/2009/9/main" objectType="CheckBox" fmlaLink="$F$10" lockText="1" noThreeD="1"/>
</file>

<file path=xl/ctrlProps/ctrlProp5.xml><?xml version="1.0" encoding="utf-8"?>
<formControlPr xmlns="http://schemas.microsoft.com/office/spreadsheetml/2009/9/main" objectType="CheckBox" fmlaLink="$F$13" lockText="1" noThreeD="1"/>
</file>

<file path=xl/ctrlProps/ctrlProp6.xml><?xml version="1.0" encoding="utf-8"?>
<formControlPr xmlns="http://schemas.microsoft.com/office/spreadsheetml/2009/9/main" objectType="CheckBox" fmlaLink="$F$14" lockText="1" noThreeD="1"/>
</file>

<file path=xl/ctrlProps/ctrlProp7.xml><?xml version="1.0" encoding="utf-8"?>
<formControlPr xmlns="http://schemas.microsoft.com/office/spreadsheetml/2009/9/main" objectType="CheckBox" fmlaLink="$F$15" lockText="1" noThreeD="1"/>
</file>

<file path=xl/ctrlProps/ctrlProp8.xml><?xml version="1.0" encoding="utf-8"?>
<formControlPr xmlns="http://schemas.microsoft.com/office/spreadsheetml/2009/9/main" objectType="CheckBox" fmlaLink="$F$16" lockText="1" noThreeD="1"/>
</file>

<file path=xl/ctrlProps/ctrlProp9.xml><?xml version="1.0" encoding="utf-8"?>
<formControlPr xmlns="http://schemas.microsoft.com/office/spreadsheetml/2009/9/main" objectType="CheckBox" fmlaLink="$F$1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236220</xdr:colOff>
          <xdr:row>5</xdr:row>
          <xdr:rowOff>121920</xdr:rowOff>
        </xdr:from>
        <xdr:to>
          <xdr:col>5</xdr:col>
          <xdr:colOff>594360</xdr:colOff>
          <xdr:row>5</xdr:row>
          <xdr:rowOff>373380</xdr:rowOff>
        </xdr:to>
        <xdr:sp macro="" textlink="">
          <xdr:nvSpPr>
            <xdr:cNvPr id="34837" name="Check Box 21" hidden="1">
              <a:extLst>
                <a:ext uri="{63B3BB69-23CF-44E3-9099-C40C66FF867C}">
                  <a14:compatExt spid="_x0000_s34837"/>
                </a:ext>
                <a:ext uri="{FF2B5EF4-FFF2-40B4-BE49-F238E27FC236}">
                  <a16:creationId xmlns:a16="http://schemas.microsoft.com/office/drawing/2014/main" id="{00000000-0008-0000-0000-00001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6</xdr:row>
          <xdr:rowOff>213360</xdr:rowOff>
        </xdr:from>
        <xdr:to>
          <xdr:col>5</xdr:col>
          <xdr:colOff>533400</xdr:colOff>
          <xdr:row>6</xdr:row>
          <xdr:rowOff>487680</xdr:rowOff>
        </xdr:to>
        <xdr:sp macro="" textlink="">
          <xdr:nvSpPr>
            <xdr:cNvPr id="34838" name="Check Box 22" hidden="1">
              <a:extLst>
                <a:ext uri="{63B3BB69-23CF-44E3-9099-C40C66FF867C}">
                  <a14:compatExt spid="_x0000_s34838"/>
                </a:ext>
                <a:ext uri="{FF2B5EF4-FFF2-40B4-BE49-F238E27FC236}">
                  <a16:creationId xmlns:a16="http://schemas.microsoft.com/office/drawing/2014/main" id="{00000000-0008-0000-0000-00001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7</xdr:row>
          <xdr:rowOff>137160</xdr:rowOff>
        </xdr:from>
        <xdr:to>
          <xdr:col>5</xdr:col>
          <xdr:colOff>541020</xdr:colOff>
          <xdr:row>7</xdr:row>
          <xdr:rowOff>365760</xdr:rowOff>
        </xdr:to>
        <xdr:sp macro="" textlink="">
          <xdr:nvSpPr>
            <xdr:cNvPr id="34839" name="Check Box 23" hidden="1">
              <a:extLst>
                <a:ext uri="{63B3BB69-23CF-44E3-9099-C40C66FF867C}">
                  <a14:compatExt spid="_x0000_s34839"/>
                </a:ext>
                <a:ext uri="{FF2B5EF4-FFF2-40B4-BE49-F238E27FC236}">
                  <a16:creationId xmlns:a16="http://schemas.microsoft.com/office/drawing/2014/main" id="{00000000-0008-0000-0000-00001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9</xdr:row>
          <xdr:rowOff>83820</xdr:rowOff>
        </xdr:from>
        <xdr:to>
          <xdr:col>5</xdr:col>
          <xdr:colOff>525780</xdr:colOff>
          <xdr:row>9</xdr:row>
          <xdr:rowOff>335280</xdr:rowOff>
        </xdr:to>
        <xdr:sp macro="" textlink="">
          <xdr:nvSpPr>
            <xdr:cNvPr id="34840" name="Check Box 24" hidden="1">
              <a:extLst>
                <a:ext uri="{63B3BB69-23CF-44E3-9099-C40C66FF867C}">
                  <a14:compatExt spid="_x0000_s34840"/>
                </a:ext>
                <a:ext uri="{FF2B5EF4-FFF2-40B4-BE49-F238E27FC236}">
                  <a16:creationId xmlns:a16="http://schemas.microsoft.com/office/drawing/2014/main" id="{00000000-0008-0000-0000-00001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213360</xdr:colOff>
          <xdr:row>12</xdr:row>
          <xdr:rowOff>45720</xdr:rowOff>
        </xdr:from>
        <xdr:to>
          <xdr:col>5</xdr:col>
          <xdr:colOff>541020</xdr:colOff>
          <xdr:row>12</xdr:row>
          <xdr:rowOff>342900</xdr:rowOff>
        </xdr:to>
        <xdr:sp macro="" textlink="">
          <xdr:nvSpPr>
            <xdr:cNvPr id="34841" name="Check Box 25" hidden="1">
              <a:extLst>
                <a:ext uri="{63B3BB69-23CF-44E3-9099-C40C66FF867C}">
                  <a14:compatExt spid="_x0000_s34841"/>
                </a:ext>
                <a:ext uri="{FF2B5EF4-FFF2-40B4-BE49-F238E27FC236}">
                  <a16:creationId xmlns:a16="http://schemas.microsoft.com/office/drawing/2014/main" id="{00000000-0008-0000-0000-00001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213360</xdr:colOff>
          <xdr:row>13</xdr:row>
          <xdr:rowOff>99060</xdr:rowOff>
        </xdr:from>
        <xdr:to>
          <xdr:col>5</xdr:col>
          <xdr:colOff>525780</xdr:colOff>
          <xdr:row>13</xdr:row>
          <xdr:rowOff>327660</xdr:rowOff>
        </xdr:to>
        <xdr:sp macro="" textlink="">
          <xdr:nvSpPr>
            <xdr:cNvPr id="34842" name="Check Box 26" hidden="1">
              <a:extLst>
                <a:ext uri="{63B3BB69-23CF-44E3-9099-C40C66FF867C}">
                  <a14:compatExt spid="_x0000_s34842"/>
                </a:ext>
                <a:ext uri="{FF2B5EF4-FFF2-40B4-BE49-F238E27FC236}">
                  <a16:creationId xmlns:a16="http://schemas.microsoft.com/office/drawing/2014/main" id="{00000000-0008-0000-0000-00001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213360</xdr:colOff>
          <xdr:row>14</xdr:row>
          <xdr:rowOff>45720</xdr:rowOff>
        </xdr:from>
        <xdr:to>
          <xdr:col>5</xdr:col>
          <xdr:colOff>556260</xdr:colOff>
          <xdr:row>14</xdr:row>
          <xdr:rowOff>312420</xdr:rowOff>
        </xdr:to>
        <xdr:sp macro="" textlink="">
          <xdr:nvSpPr>
            <xdr:cNvPr id="34843" name="Check Box 27" hidden="1">
              <a:extLst>
                <a:ext uri="{63B3BB69-23CF-44E3-9099-C40C66FF867C}">
                  <a14:compatExt spid="_x0000_s34843"/>
                </a:ext>
                <a:ext uri="{FF2B5EF4-FFF2-40B4-BE49-F238E27FC236}">
                  <a16:creationId xmlns:a16="http://schemas.microsoft.com/office/drawing/2014/main" id="{00000000-0008-0000-0000-00001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15</xdr:row>
          <xdr:rowOff>76200</xdr:rowOff>
        </xdr:from>
        <xdr:to>
          <xdr:col>5</xdr:col>
          <xdr:colOff>480060</xdr:colOff>
          <xdr:row>15</xdr:row>
          <xdr:rowOff>327660</xdr:rowOff>
        </xdr:to>
        <xdr:sp macro="" textlink="">
          <xdr:nvSpPr>
            <xdr:cNvPr id="34844" name="Check Box 28" hidden="1">
              <a:extLst>
                <a:ext uri="{63B3BB69-23CF-44E3-9099-C40C66FF867C}">
                  <a14:compatExt spid="_x0000_s34844"/>
                </a:ext>
                <a:ext uri="{FF2B5EF4-FFF2-40B4-BE49-F238E27FC236}">
                  <a16:creationId xmlns:a16="http://schemas.microsoft.com/office/drawing/2014/main" id="{00000000-0008-0000-0000-00001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16</xdr:row>
          <xdr:rowOff>99060</xdr:rowOff>
        </xdr:from>
        <xdr:to>
          <xdr:col>5</xdr:col>
          <xdr:colOff>518160</xdr:colOff>
          <xdr:row>16</xdr:row>
          <xdr:rowOff>327660</xdr:rowOff>
        </xdr:to>
        <xdr:sp macro="" textlink="">
          <xdr:nvSpPr>
            <xdr:cNvPr id="34845" name="Check Box 29" hidden="1">
              <a:extLst>
                <a:ext uri="{63B3BB69-23CF-44E3-9099-C40C66FF867C}">
                  <a14:compatExt spid="_x0000_s34845"/>
                </a:ext>
                <a:ext uri="{FF2B5EF4-FFF2-40B4-BE49-F238E27FC236}">
                  <a16:creationId xmlns:a16="http://schemas.microsoft.com/office/drawing/2014/main" id="{00000000-0008-0000-0000-00001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8</xdr:row>
          <xdr:rowOff>137160</xdr:rowOff>
        </xdr:from>
        <xdr:to>
          <xdr:col>5</xdr:col>
          <xdr:colOff>480060</xdr:colOff>
          <xdr:row>8</xdr:row>
          <xdr:rowOff>373380</xdr:rowOff>
        </xdr:to>
        <xdr:sp macro="" textlink="">
          <xdr:nvSpPr>
            <xdr:cNvPr id="34846" name="Check Box 30" hidden="1">
              <a:extLst>
                <a:ext uri="{63B3BB69-23CF-44E3-9099-C40C66FF867C}">
                  <a14:compatExt spid="_x0000_s34846"/>
                </a:ext>
                <a:ext uri="{FF2B5EF4-FFF2-40B4-BE49-F238E27FC236}">
                  <a16:creationId xmlns:a16="http://schemas.microsoft.com/office/drawing/2014/main" id="{00000000-0008-0000-0000-00001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220980</xdr:colOff>
      <xdr:row>2</xdr:row>
      <xdr:rowOff>137160</xdr:rowOff>
    </xdr:from>
    <xdr:to>
      <xdr:col>15</xdr:col>
      <xdr:colOff>297180</xdr:colOff>
      <xdr:row>4</xdr:row>
      <xdr:rowOff>357243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374880" y="137160"/>
          <a:ext cx="3124200" cy="1065903"/>
        </a:xfrm>
        <a:prstGeom prst="rect">
          <a:avLst/>
        </a:prstGeom>
        <a:solidFill>
          <a:schemeClr val="lt1"/>
        </a:solidFill>
        <a:ln w="2857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t>※</a:t>
          </a:r>
          <a:r>
            <a:rPr kumimoji="1" lang="ja-JP" altLang="en-US" sz="1600"/>
            <a:t>法人番号がご不明の場合は、</a:t>
          </a:r>
          <a:r>
            <a:rPr kumimoji="1" lang="ja-JP" altLang="en-US" sz="1600" b="1"/>
            <a:t>「</a:t>
          </a:r>
          <a:r>
            <a:rPr lang="ja-JP" altLang="en-US" sz="1600" b="1" i="0">
              <a:solidFill>
                <a:schemeClr val="dk1"/>
              </a:solidFill>
              <a:effectLst/>
              <a:latin typeface="+mn-lt"/>
              <a:ea typeface="+mn-ea"/>
              <a:cs typeface="+mn-cs"/>
            </a:rPr>
            <a:t>国税庁法人番号公表サイト」</a:t>
          </a:r>
          <a:r>
            <a:rPr lang="ja-JP" altLang="en-US" sz="1600" b="0" i="0">
              <a:solidFill>
                <a:schemeClr val="dk1"/>
              </a:solidFill>
              <a:effectLst/>
              <a:latin typeface="+mn-lt"/>
              <a:ea typeface="+mn-ea"/>
              <a:cs typeface="+mn-cs"/>
            </a:rPr>
            <a:t>よりご確認ください。</a:t>
          </a:r>
          <a:endParaRPr kumimoji="1" lang="ja-JP" altLang="en-US" sz="1600" b="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0</xdr:colOff>
      <xdr:row>7</xdr:row>
      <xdr:rowOff>173355</xdr:rowOff>
    </xdr:from>
    <xdr:to>
      <xdr:col>40</xdr:col>
      <xdr:colOff>205740</xdr:colOff>
      <xdr:row>12</xdr:row>
      <xdr:rowOff>320040</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8210550" y="1792605"/>
          <a:ext cx="3425190" cy="1089660"/>
        </a:xfrm>
        <a:prstGeom prst="wedgeRectCallout">
          <a:avLst>
            <a:gd name="adj1" fmla="val -63063"/>
            <a:gd name="adj2" fmla="val -39816"/>
          </a:avLst>
        </a:prstGeom>
        <a:ln w="41275">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000">
              <a:latin typeface="游ゴシック" panose="020B0400000000000000" pitchFamily="50" charset="-128"/>
              <a:ea typeface="游ゴシック" panose="020B0400000000000000" pitchFamily="50" charset="-128"/>
            </a:rPr>
            <a:t>『</a:t>
          </a:r>
          <a:r>
            <a:rPr kumimoji="1" lang="ja-JP" altLang="en-US" sz="1000">
              <a:latin typeface="游ゴシック" panose="020B0400000000000000" pitchFamily="50" charset="-128"/>
              <a:ea typeface="游ゴシック" panose="020B0400000000000000" pitchFamily="50" charset="-128"/>
            </a:rPr>
            <a:t>基本情報入力シート</a:t>
          </a:r>
          <a:r>
            <a:rPr kumimoji="1" lang="en-US" altLang="ja-JP" sz="1000">
              <a:latin typeface="游ゴシック" panose="020B0400000000000000" pitchFamily="50" charset="-128"/>
              <a:ea typeface="游ゴシック" panose="020B0400000000000000" pitchFamily="50" charset="-128"/>
            </a:rPr>
            <a:t>』</a:t>
          </a:r>
          <a:r>
            <a:rPr kumimoji="1" lang="ja-JP" altLang="en-US" sz="1000">
              <a:latin typeface="游ゴシック" panose="020B0400000000000000" pitchFamily="50" charset="-128"/>
              <a:ea typeface="游ゴシック" panose="020B0400000000000000" pitchFamily="50" charset="-128"/>
            </a:rPr>
            <a:t>より自動反映されますので入力不要です</a:t>
          </a:r>
          <a:endParaRPr kumimoji="1" lang="en-US" altLang="ja-JP" sz="1000">
            <a:latin typeface="游ゴシック" panose="020B0400000000000000" pitchFamily="50" charset="-128"/>
            <a:ea typeface="游ゴシック" panose="020B0400000000000000" pitchFamily="50" charset="-128"/>
          </a:endParaRPr>
        </a:p>
        <a:p>
          <a:pPr algn="l"/>
          <a:r>
            <a:rPr kumimoji="1" lang="ja-JP" altLang="en-US" sz="1000">
              <a:latin typeface="游ゴシック" panose="020B0400000000000000" pitchFamily="50" charset="-128"/>
              <a:ea typeface="游ゴシック" panose="020B0400000000000000" pitchFamily="50" charset="-128"/>
            </a:rPr>
            <a:t>例）東京都　東京都〇〇区と東京都が重複していないか再度ご確認お願いします。</a:t>
          </a:r>
        </a:p>
      </xdr:txBody>
    </xdr:sp>
    <xdr:clientData/>
  </xdr:twoCellAnchor>
  <xdr:twoCellAnchor>
    <xdr:from>
      <xdr:col>28</xdr:col>
      <xdr:colOff>53340</xdr:colOff>
      <xdr:row>22</xdr:row>
      <xdr:rowOff>331470</xdr:rowOff>
    </xdr:from>
    <xdr:to>
      <xdr:col>35</xdr:col>
      <xdr:colOff>152400</xdr:colOff>
      <xdr:row>26</xdr:row>
      <xdr:rowOff>17145</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8511540" y="5894070"/>
          <a:ext cx="1832610" cy="723900"/>
        </a:xfrm>
        <a:prstGeom prst="wedgeRectCallout">
          <a:avLst>
            <a:gd name="adj1" fmla="val -76170"/>
            <a:gd name="adj2" fmla="val 124668"/>
          </a:avLst>
        </a:prstGeom>
        <a:ln w="28575">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000" b="1">
              <a:latin typeface="游ゴシック" panose="020B0400000000000000" pitchFamily="50" charset="-128"/>
              <a:ea typeface="游ゴシック" panose="020B0400000000000000" pitchFamily="50" charset="-128"/>
            </a:rPr>
            <a:t>『</a:t>
          </a:r>
          <a:r>
            <a:rPr kumimoji="1" lang="ja-JP" altLang="en-US" sz="1000" b="1">
              <a:latin typeface="游ゴシック" panose="020B0400000000000000" pitchFamily="50" charset="-128"/>
              <a:ea typeface="游ゴシック" panose="020B0400000000000000" pitchFamily="50" charset="-128"/>
            </a:rPr>
            <a:t>変更理由</a:t>
          </a:r>
          <a:r>
            <a:rPr kumimoji="1" lang="en-US" altLang="ja-JP" sz="1000" b="1">
              <a:latin typeface="游ゴシック" panose="020B0400000000000000" pitchFamily="50" charset="-128"/>
              <a:ea typeface="游ゴシック" panose="020B0400000000000000" pitchFamily="50" charset="-128"/>
            </a:rPr>
            <a:t>』</a:t>
          </a:r>
          <a:r>
            <a:rPr kumimoji="1" lang="ja-JP" altLang="en-US" sz="1000" b="1">
              <a:latin typeface="游ゴシック" panose="020B0400000000000000" pitchFamily="50" charset="-128"/>
              <a:ea typeface="游ゴシック" panose="020B0400000000000000" pitchFamily="50" charset="-128"/>
            </a:rPr>
            <a:t>　　　　</a:t>
          </a:r>
          <a:r>
            <a:rPr kumimoji="1" lang="ja-JP" altLang="en-US" sz="1000">
              <a:latin typeface="游ゴシック" panose="020B0400000000000000" pitchFamily="50" charset="-128"/>
              <a:ea typeface="游ゴシック" panose="020B0400000000000000" pitchFamily="50" charset="-128"/>
            </a:rPr>
            <a:t>　　　　　　　　　　　　　　　　　　　　　　</a:t>
          </a:r>
          <a:r>
            <a:rPr kumimoji="1" lang="ja-JP" altLang="en-US" sz="1000">
              <a:solidFill>
                <a:srgbClr val="C00000"/>
              </a:solidFill>
              <a:latin typeface="游ゴシック" panose="020B0400000000000000" pitchFamily="50" charset="-128"/>
              <a:ea typeface="游ゴシック" panose="020B0400000000000000" pitchFamily="50" charset="-128"/>
            </a:rPr>
            <a:t>必ず入力お願いいたします</a:t>
          </a:r>
        </a:p>
      </xdr:txBody>
    </xdr:sp>
    <xdr:clientData/>
  </xdr:twoCellAnchor>
  <xdr:twoCellAnchor>
    <xdr:from>
      <xdr:col>26</xdr:col>
      <xdr:colOff>188595</xdr:colOff>
      <xdr:row>38</xdr:row>
      <xdr:rowOff>160020</xdr:rowOff>
    </xdr:from>
    <xdr:to>
      <xdr:col>46</xdr:col>
      <xdr:colOff>62865</xdr:colOff>
      <xdr:row>45</xdr:row>
      <xdr:rowOff>167640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8242935" y="9067800"/>
          <a:ext cx="4903470" cy="2293620"/>
        </a:xfrm>
        <a:prstGeom prst="rect">
          <a:avLst/>
        </a:prstGeom>
        <a:solidFill>
          <a:schemeClr val="bg1"/>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latin typeface="+mn-lt"/>
            <a:ea typeface="+mn-ea"/>
          </a:endParaRPr>
        </a:p>
        <a:p>
          <a:r>
            <a:rPr kumimoji="1" lang="ja-JP" altLang="en-US" sz="1100">
              <a:latin typeface="游ゴシック" panose="020B0400000000000000" pitchFamily="50" charset="-128"/>
              <a:ea typeface="游ゴシック" panose="020B0400000000000000" pitchFamily="50" charset="-128"/>
            </a:rPr>
            <a:t>基本情報入力シートより自動反映されます</a:t>
          </a:r>
          <a:endParaRPr kumimoji="1" lang="en-US" altLang="ja-JP" sz="1100">
            <a:latin typeface="游ゴシック" panose="020B0400000000000000" pitchFamily="50" charset="-128"/>
            <a:ea typeface="游ゴシック" panose="020B0400000000000000" pitchFamily="50" charset="-128"/>
          </a:endParaRPr>
        </a:p>
        <a:p>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未入力箇所がないか、また情報の入力が正しく入力されているか、再度ご確認ください。</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特に郵送でご提出の方に関しては、ご入力の場合再度郵送にて</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再提出となるため、必ず実印押印の前にご確認をよろしくお願いいたします。</a:t>
          </a:r>
          <a:endParaRPr kumimoji="1" lang="en-US" altLang="ja-JP" sz="1100">
            <a:latin typeface="游ゴシック" panose="020B0400000000000000" pitchFamily="50" charset="-128"/>
            <a:ea typeface="游ゴシック" panose="020B0400000000000000" pitchFamily="50" charset="-128"/>
          </a:endParaRPr>
        </a:p>
        <a:p>
          <a:endParaRPr kumimoji="1" lang="ja-JP" altLang="en-US" sz="1100">
            <a:latin typeface="游ゴシック" panose="020B0400000000000000" pitchFamily="50" charset="-128"/>
            <a:ea typeface="游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497840</xdr:colOff>
      <xdr:row>19</xdr:row>
      <xdr:rowOff>111760</xdr:rowOff>
    </xdr:from>
    <xdr:to>
      <xdr:col>24</xdr:col>
      <xdr:colOff>345440</xdr:colOff>
      <xdr:row>22</xdr:row>
      <xdr:rowOff>30480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522960" y="5577840"/>
          <a:ext cx="2976880" cy="853440"/>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游ゴシック" panose="020B0400000000000000" pitchFamily="50" charset="-128"/>
              <a:ea typeface="游ゴシック" panose="020B0400000000000000" pitchFamily="50" charset="-128"/>
            </a:rPr>
            <a:t>申請施設が</a:t>
          </a:r>
          <a:r>
            <a:rPr kumimoji="1" lang="en-US" altLang="ja-JP" sz="1400">
              <a:latin typeface="游ゴシック" panose="020B0400000000000000" pitchFamily="50" charset="-128"/>
              <a:ea typeface="游ゴシック" panose="020B0400000000000000" pitchFamily="50" charset="-128"/>
            </a:rPr>
            <a:t>1</a:t>
          </a:r>
          <a:r>
            <a:rPr kumimoji="1" lang="ja-JP" altLang="en-US" sz="1400">
              <a:latin typeface="游ゴシック" panose="020B0400000000000000" pitchFamily="50" charset="-128"/>
              <a:ea typeface="游ゴシック" panose="020B0400000000000000" pitchFamily="50" charset="-128"/>
            </a:rPr>
            <a:t>施設の場合でも、</a:t>
          </a:r>
          <a:endParaRPr kumimoji="1" lang="en-US" altLang="ja-JP" sz="1400">
            <a:latin typeface="游ゴシック" panose="020B0400000000000000" pitchFamily="50" charset="-128"/>
            <a:ea typeface="游ゴシック" panose="020B0400000000000000" pitchFamily="50" charset="-128"/>
          </a:endParaRPr>
        </a:p>
        <a:p>
          <a:r>
            <a:rPr kumimoji="1" lang="ja-JP" altLang="en-US" sz="1400">
              <a:latin typeface="游ゴシック" panose="020B0400000000000000" pitchFamily="50" charset="-128"/>
              <a:ea typeface="游ゴシック" panose="020B0400000000000000" pitchFamily="50" charset="-128"/>
            </a:rPr>
            <a:t>内訳欄にご入力お願いします。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581025</xdr:colOff>
      <xdr:row>2</xdr:row>
      <xdr:rowOff>28575</xdr:rowOff>
    </xdr:from>
    <xdr:to>
      <xdr:col>15</xdr:col>
      <xdr:colOff>47625</xdr:colOff>
      <xdr:row>9</xdr:row>
      <xdr:rowOff>47625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981825" y="390525"/>
          <a:ext cx="3800475" cy="1933575"/>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游ゴシック" panose="020B0400000000000000" pitchFamily="50" charset="-128"/>
              <a:ea typeface="游ゴシック" panose="020B0400000000000000" pitchFamily="50" charset="-128"/>
            </a:rPr>
            <a:t>『</a:t>
          </a:r>
          <a:r>
            <a:rPr kumimoji="1" lang="ja-JP" altLang="en-US" sz="1100" b="1">
              <a:latin typeface="游ゴシック" panose="020B0400000000000000" pitchFamily="50" charset="-128"/>
              <a:ea typeface="游ゴシック" panose="020B0400000000000000" pitchFamily="50" charset="-128"/>
            </a:rPr>
            <a:t>総事業予定経費</a:t>
          </a:r>
          <a:r>
            <a:rPr kumimoji="1" lang="en-US" altLang="ja-JP" sz="1100" b="1">
              <a:latin typeface="游ゴシック" panose="020B0400000000000000" pitchFamily="50" charset="-128"/>
              <a:ea typeface="游ゴシック" panose="020B0400000000000000" pitchFamily="50" charset="-128"/>
            </a:rPr>
            <a:t>』</a:t>
          </a:r>
          <a:r>
            <a:rPr kumimoji="1" lang="ja-JP" altLang="en-US" sz="1100" b="1">
              <a:latin typeface="游ゴシック" panose="020B0400000000000000" pitchFamily="50" charset="-128"/>
              <a:ea typeface="游ゴシック" panose="020B0400000000000000" pitchFamily="50" charset="-128"/>
            </a:rPr>
            <a:t>とは</a:t>
          </a:r>
          <a:endParaRPr kumimoji="1" lang="en-US" altLang="ja-JP" sz="1100" b="1">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結核健診事業に対する経費の総額です。</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また、内訳も入力して下さい。</a:t>
          </a:r>
          <a:endParaRPr kumimoji="1" lang="en-US" altLang="ja-JP" sz="1100">
            <a:latin typeface="游ゴシック" panose="020B0400000000000000" pitchFamily="50" charset="-128"/>
            <a:ea typeface="游ゴシック" panose="020B0400000000000000" pitchFamily="50" charset="-128"/>
          </a:endParaRPr>
        </a:p>
        <a:p>
          <a:endParaRPr kumimoji="1" lang="en-US" altLang="ja-JP" sz="1100">
            <a:latin typeface="游ゴシック" panose="020B0400000000000000" pitchFamily="50" charset="-128"/>
            <a:ea typeface="游ゴシック" panose="020B0400000000000000" pitchFamily="50" charset="-128"/>
          </a:endParaRPr>
        </a:p>
        <a:p>
          <a:r>
            <a:rPr kumimoji="1" lang="en-US" altLang="ja-JP" sz="1100" b="1">
              <a:latin typeface="游ゴシック" panose="020B0400000000000000" pitchFamily="50" charset="-128"/>
              <a:ea typeface="游ゴシック" panose="020B0400000000000000" pitchFamily="50" charset="-128"/>
            </a:rPr>
            <a:t>『</a:t>
          </a:r>
          <a:r>
            <a:rPr kumimoji="1" lang="ja-JP" altLang="en-US" sz="1100" b="1">
              <a:latin typeface="游ゴシック" panose="020B0400000000000000" pitchFamily="50" charset="-128"/>
              <a:ea typeface="游ゴシック" panose="020B0400000000000000" pitchFamily="50" charset="-128"/>
            </a:rPr>
            <a:t>対象経費</a:t>
          </a:r>
          <a:r>
            <a:rPr kumimoji="1" lang="en-US" altLang="ja-JP" sz="1100" b="1">
              <a:latin typeface="游ゴシック" panose="020B0400000000000000" pitchFamily="50" charset="-128"/>
              <a:ea typeface="游ゴシック" panose="020B0400000000000000" pitchFamily="50" charset="-128"/>
            </a:rPr>
            <a:t>』</a:t>
          </a:r>
          <a:r>
            <a:rPr kumimoji="1" lang="ja-JP" altLang="en-US" sz="1100" b="1">
              <a:latin typeface="游ゴシック" panose="020B0400000000000000" pitchFamily="50" charset="-128"/>
              <a:ea typeface="游ゴシック" panose="020B0400000000000000" pitchFamily="50" charset="-128"/>
            </a:rPr>
            <a:t>とは</a:t>
          </a:r>
          <a:endParaRPr kumimoji="1" lang="en-US" altLang="ja-JP" sz="1100" b="1">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総事業予定経費のうち、補助対象者に係る経費です。</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また、内訳を入力してください。</a:t>
          </a:r>
        </a:p>
      </xdr:txBody>
    </xdr:sp>
    <xdr:clientData/>
  </xdr:twoCellAnchor>
  <xdr:twoCellAnchor>
    <xdr:from>
      <xdr:col>9</xdr:col>
      <xdr:colOff>125730</xdr:colOff>
      <xdr:row>27</xdr:row>
      <xdr:rowOff>201930</xdr:rowOff>
    </xdr:from>
    <xdr:to>
      <xdr:col>12</xdr:col>
      <xdr:colOff>323850</xdr:colOff>
      <xdr:row>29</xdr:row>
      <xdr:rowOff>125730</xdr:rowOff>
    </xdr:to>
    <xdr:sp macro="" textlink="">
      <xdr:nvSpPr>
        <xdr:cNvPr id="3" name="四角形吹き出し 2">
          <a:extLst>
            <a:ext uri="{FF2B5EF4-FFF2-40B4-BE49-F238E27FC236}">
              <a16:creationId xmlns:a16="http://schemas.microsoft.com/office/drawing/2014/main" id="{00000000-0008-0000-0400-000003000000}"/>
            </a:ext>
          </a:extLst>
        </xdr:cNvPr>
        <xdr:cNvSpPr/>
      </xdr:nvSpPr>
      <xdr:spPr>
        <a:xfrm>
          <a:off x="7145655" y="9193530"/>
          <a:ext cx="2055495" cy="628650"/>
        </a:xfrm>
        <a:prstGeom prst="wedgeRectCallout">
          <a:avLst>
            <a:gd name="adj1" fmla="val -79117"/>
            <a:gd name="adj2" fmla="val 51583"/>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基本情報入力シート</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の　情報が自動反映されます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28</xdr:col>
      <xdr:colOff>144779</xdr:colOff>
      <xdr:row>3</xdr:row>
      <xdr:rowOff>49529</xdr:rowOff>
    </xdr:from>
    <xdr:to>
      <xdr:col>50</xdr:col>
      <xdr:colOff>43814</xdr:colOff>
      <xdr:row>7</xdr:row>
      <xdr:rowOff>76201</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682739" y="895349"/>
          <a:ext cx="4592955" cy="1207772"/>
        </a:xfrm>
        <a:prstGeom prst="rect">
          <a:avLst/>
        </a:prstGeom>
        <a:solidFill>
          <a:schemeClr val="lt1"/>
        </a:solidFill>
        <a:ln w="349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b="0">
              <a:latin typeface="游ゴシック" panose="020B0400000000000000" pitchFamily="50" charset="-128"/>
              <a:ea typeface="游ゴシック" panose="020B0400000000000000" pitchFamily="50" charset="-128"/>
            </a:rPr>
            <a:t>『</a:t>
          </a:r>
          <a:r>
            <a:rPr kumimoji="1" lang="ja-JP" altLang="en-US" sz="1600" b="0">
              <a:latin typeface="游ゴシック" panose="020B0400000000000000" pitchFamily="50" charset="-128"/>
              <a:ea typeface="游ゴシック" panose="020B0400000000000000" pitchFamily="50" charset="-128"/>
            </a:rPr>
            <a:t>基本情報入力シート</a:t>
          </a:r>
          <a:r>
            <a:rPr kumimoji="1" lang="en-US" altLang="ja-JP" sz="1600" b="0">
              <a:latin typeface="游ゴシック" panose="020B0400000000000000" pitchFamily="50" charset="-128"/>
              <a:ea typeface="游ゴシック" panose="020B0400000000000000" pitchFamily="50" charset="-128"/>
            </a:rPr>
            <a:t>』</a:t>
          </a:r>
          <a:r>
            <a:rPr kumimoji="1" lang="ja-JP" altLang="en-US" sz="1600" b="0">
              <a:latin typeface="游ゴシック" panose="020B0400000000000000" pitchFamily="50" charset="-128"/>
              <a:ea typeface="游ゴシック" panose="020B0400000000000000" pitchFamily="50" charset="-128"/>
            </a:rPr>
            <a:t>にてチェックを入れたものが</a:t>
          </a:r>
          <a:r>
            <a:rPr kumimoji="1" lang="ja-JP" altLang="en-US" sz="1600" b="1">
              <a:latin typeface="游ゴシック" panose="020B0400000000000000" pitchFamily="50" charset="-128"/>
              <a:ea typeface="游ゴシック" panose="020B0400000000000000" pitchFamily="50" charset="-128"/>
            </a:rPr>
            <a:t>自動反映</a:t>
          </a:r>
          <a:r>
            <a:rPr kumimoji="1" lang="ja-JP" altLang="en-US" sz="1600" b="0">
              <a:latin typeface="游ゴシック" panose="020B0400000000000000" pitchFamily="50" charset="-128"/>
              <a:ea typeface="游ゴシック" panose="020B0400000000000000" pitchFamily="50" charset="-128"/>
            </a:rPr>
            <a:t>されます。変更交付申請書と併せて必ずご提出ください。</a:t>
          </a:r>
          <a:endParaRPr kumimoji="1" lang="en-US" altLang="ja-JP" sz="1600" b="0">
            <a:latin typeface="游ゴシック" panose="020B0400000000000000" pitchFamily="50" charset="-128"/>
            <a:ea typeface="游ゴシック" panose="020B0400000000000000" pitchFamily="50" charset="-128"/>
          </a:endParaRPr>
        </a:p>
        <a:p>
          <a:pPr algn="l"/>
          <a:endParaRPr kumimoji="1" lang="en-US" altLang="ja-JP" sz="1600" b="0">
            <a:latin typeface="游ゴシック" panose="020B0400000000000000" pitchFamily="50" charset="-128"/>
            <a:ea typeface="游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106680</xdr:colOff>
          <xdr:row>6</xdr:row>
          <xdr:rowOff>365760</xdr:rowOff>
        </xdr:from>
        <xdr:to>
          <xdr:col>1</xdr:col>
          <xdr:colOff>160020</xdr:colOff>
          <xdr:row>8</xdr:row>
          <xdr:rowOff>22860</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05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8</xdr:row>
          <xdr:rowOff>22860</xdr:rowOff>
        </xdr:from>
        <xdr:to>
          <xdr:col>2</xdr:col>
          <xdr:colOff>60960</xdr:colOff>
          <xdr:row>9</xdr:row>
          <xdr:rowOff>22860</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5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10</xdr:row>
          <xdr:rowOff>0</xdr:rowOff>
        </xdr:from>
        <xdr:to>
          <xdr:col>1</xdr:col>
          <xdr:colOff>152400</xdr:colOff>
          <xdr:row>10</xdr:row>
          <xdr:rowOff>365760</xdr:rowOff>
        </xdr:to>
        <xdr:sp macro="" textlink="">
          <xdr:nvSpPr>
            <xdr:cNvPr id="36867" name="Check Box 3" hidden="1">
              <a:extLst>
                <a:ext uri="{63B3BB69-23CF-44E3-9099-C40C66FF867C}">
                  <a14:compatExt spid="_x0000_s36867"/>
                </a:ext>
                <a:ext uri="{FF2B5EF4-FFF2-40B4-BE49-F238E27FC236}">
                  <a16:creationId xmlns:a16="http://schemas.microsoft.com/office/drawing/2014/main" id="{00000000-0008-0000-0500-00000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12</xdr:row>
          <xdr:rowOff>60960</xdr:rowOff>
        </xdr:from>
        <xdr:to>
          <xdr:col>1</xdr:col>
          <xdr:colOff>60960</xdr:colOff>
          <xdr:row>14</xdr:row>
          <xdr:rowOff>0</xdr:rowOff>
        </xdr:to>
        <xdr:sp macro="" textlink="">
          <xdr:nvSpPr>
            <xdr:cNvPr id="36868" name="Check Box 4" hidden="1">
              <a:extLst>
                <a:ext uri="{63B3BB69-23CF-44E3-9099-C40C66FF867C}">
                  <a14:compatExt spid="_x0000_s36868"/>
                </a:ext>
                <a:ext uri="{FF2B5EF4-FFF2-40B4-BE49-F238E27FC236}">
                  <a16:creationId xmlns:a16="http://schemas.microsoft.com/office/drawing/2014/main" id="{00000000-0008-0000-0500-00000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13</xdr:row>
          <xdr:rowOff>365760</xdr:rowOff>
        </xdr:from>
        <xdr:to>
          <xdr:col>1</xdr:col>
          <xdr:colOff>99060</xdr:colOff>
          <xdr:row>15</xdr:row>
          <xdr:rowOff>22860</xdr:rowOff>
        </xdr:to>
        <xdr:sp macro="" textlink="">
          <xdr:nvSpPr>
            <xdr:cNvPr id="36869" name="Check Box 5" hidden="1">
              <a:extLst>
                <a:ext uri="{63B3BB69-23CF-44E3-9099-C40C66FF867C}">
                  <a14:compatExt spid="_x0000_s36869"/>
                </a:ext>
                <a:ext uri="{FF2B5EF4-FFF2-40B4-BE49-F238E27FC236}">
                  <a16:creationId xmlns:a16="http://schemas.microsoft.com/office/drawing/2014/main" id="{00000000-0008-0000-0500-00000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17</xdr:row>
          <xdr:rowOff>60960</xdr:rowOff>
        </xdr:from>
        <xdr:to>
          <xdr:col>2</xdr:col>
          <xdr:colOff>7620</xdr:colOff>
          <xdr:row>18</xdr:row>
          <xdr:rowOff>0</xdr:rowOff>
        </xdr:to>
        <xdr:sp macro="" textlink="">
          <xdr:nvSpPr>
            <xdr:cNvPr id="36870" name="Check Box 6" hidden="1">
              <a:extLst>
                <a:ext uri="{63B3BB69-23CF-44E3-9099-C40C66FF867C}">
                  <a14:compatExt spid="_x0000_s36870"/>
                </a:ext>
                <a:ext uri="{FF2B5EF4-FFF2-40B4-BE49-F238E27FC236}">
                  <a16:creationId xmlns:a16="http://schemas.microsoft.com/office/drawing/2014/main" id="{00000000-0008-0000-0500-00000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19</xdr:row>
          <xdr:rowOff>22860</xdr:rowOff>
        </xdr:from>
        <xdr:to>
          <xdr:col>1</xdr:col>
          <xdr:colOff>198120</xdr:colOff>
          <xdr:row>20</xdr:row>
          <xdr:rowOff>7620</xdr:rowOff>
        </xdr:to>
        <xdr:sp macro="" textlink="">
          <xdr:nvSpPr>
            <xdr:cNvPr id="36871" name="Check Box 7" hidden="1">
              <a:extLst>
                <a:ext uri="{63B3BB69-23CF-44E3-9099-C40C66FF867C}">
                  <a14:compatExt spid="_x0000_s36871"/>
                </a:ext>
                <a:ext uri="{FF2B5EF4-FFF2-40B4-BE49-F238E27FC236}">
                  <a16:creationId xmlns:a16="http://schemas.microsoft.com/office/drawing/2014/main" id="{00000000-0008-0000-0500-00000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21</xdr:row>
          <xdr:rowOff>22860</xdr:rowOff>
        </xdr:from>
        <xdr:to>
          <xdr:col>2</xdr:col>
          <xdr:colOff>137160</xdr:colOff>
          <xdr:row>21</xdr:row>
          <xdr:rowOff>365760</xdr:rowOff>
        </xdr:to>
        <xdr:sp macro="" textlink="">
          <xdr:nvSpPr>
            <xdr:cNvPr id="36872" name="Check Box 8" hidden="1">
              <a:extLst>
                <a:ext uri="{63B3BB69-23CF-44E3-9099-C40C66FF867C}">
                  <a14:compatExt spid="_x0000_s36872"/>
                </a:ext>
                <a:ext uri="{FF2B5EF4-FFF2-40B4-BE49-F238E27FC236}">
                  <a16:creationId xmlns:a16="http://schemas.microsoft.com/office/drawing/2014/main" id="{00000000-0008-0000-0500-00000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22</xdr:row>
          <xdr:rowOff>365760</xdr:rowOff>
        </xdr:from>
        <xdr:to>
          <xdr:col>2</xdr:col>
          <xdr:colOff>60960</xdr:colOff>
          <xdr:row>23</xdr:row>
          <xdr:rowOff>365760</xdr:rowOff>
        </xdr:to>
        <xdr:sp macro="" textlink="">
          <xdr:nvSpPr>
            <xdr:cNvPr id="36873" name="Check Box 9" hidden="1">
              <a:extLst>
                <a:ext uri="{63B3BB69-23CF-44E3-9099-C40C66FF867C}">
                  <a14:compatExt spid="_x0000_s36873"/>
                </a:ext>
                <a:ext uri="{FF2B5EF4-FFF2-40B4-BE49-F238E27FC236}">
                  <a16:creationId xmlns:a16="http://schemas.microsoft.com/office/drawing/2014/main" id="{00000000-0008-0000-0500-00000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23</xdr:row>
          <xdr:rowOff>365760</xdr:rowOff>
        </xdr:from>
        <xdr:to>
          <xdr:col>2</xdr:col>
          <xdr:colOff>45720</xdr:colOff>
          <xdr:row>25</xdr:row>
          <xdr:rowOff>7620</xdr:rowOff>
        </xdr:to>
        <xdr:sp macro="" textlink="">
          <xdr:nvSpPr>
            <xdr:cNvPr id="36874" name="Check Box 10" hidden="1">
              <a:extLst>
                <a:ext uri="{63B3BB69-23CF-44E3-9099-C40C66FF867C}">
                  <a14:compatExt spid="_x0000_s36874"/>
                </a:ext>
                <a:ext uri="{FF2B5EF4-FFF2-40B4-BE49-F238E27FC236}">
                  <a16:creationId xmlns:a16="http://schemas.microsoft.com/office/drawing/2014/main" id="{00000000-0008-0000-0500-00000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6.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101"/>
  <sheetViews>
    <sheetView tabSelected="1" view="pageBreakPreview" zoomScale="90" zoomScaleNormal="100" zoomScaleSheetLayoutView="90" workbookViewId="0">
      <selection activeCell="A2" sqref="A2"/>
    </sheetView>
  </sheetViews>
  <sheetFormatPr defaultColWidth="8.88671875" defaultRowHeight="13.2"/>
  <cols>
    <col min="1" max="3" width="20.44140625" customWidth="1"/>
    <col min="4" max="4" width="26.21875" customWidth="1"/>
    <col min="5" max="5" width="0.88671875" customWidth="1"/>
    <col min="7" max="7" width="79.88671875" customWidth="1"/>
    <col min="8" max="8" width="10.44140625" style="87" hidden="1" customWidth="1"/>
    <col min="9" max="10" width="0" hidden="1" customWidth="1"/>
  </cols>
  <sheetData>
    <row r="1" spans="1:10" ht="33.6" customHeight="1">
      <c r="A1" s="146" t="s">
        <v>719</v>
      </c>
      <c r="B1" s="24"/>
      <c r="C1" s="24"/>
    </row>
    <row r="3" spans="1:10" ht="36" customHeight="1">
      <c r="A3" s="403" t="s">
        <v>253</v>
      </c>
      <c r="B3" s="403"/>
      <c r="C3" s="403"/>
      <c r="D3" s="403"/>
      <c r="E3" s="29"/>
      <c r="F3" s="29" t="s">
        <v>105</v>
      </c>
      <c r="G3" s="147" t="s">
        <v>198</v>
      </c>
    </row>
    <row r="4" spans="1:10" ht="30.6" customHeight="1">
      <c r="A4" s="148" t="s">
        <v>86</v>
      </c>
      <c r="B4" s="148"/>
      <c r="C4" s="148"/>
      <c r="D4" s="149"/>
      <c r="E4" s="149"/>
      <c r="F4" s="150" t="s">
        <v>85</v>
      </c>
      <c r="G4" s="29"/>
    </row>
    <row r="5" spans="1:10" ht="36.6" customHeight="1">
      <c r="A5" s="151" t="s">
        <v>259</v>
      </c>
      <c r="B5" s="152" t="s">
        <v>279</v>
      </c>
      <c r="C5" s="153" t="s">
        <v>278</v>
      </c>
      <c r="D5" s="154"/>
      <c r="E5" s="155"/>
      <c r="F5" s="74" t="s">
        <v>88</v>
      </c>
      <c r="G5" s="156" t="str">
        <f>IF($H$5=5,"補助対象となります",IF($H$5=0," ",IF($H$5&lt;=5,"全ての条件を満たしていないため補助対象となりません","補助対象となります")))</f>
        <v xml:space="preserve"> </v>
      </c>
      <c r="H5" s="24">
        <f>COUNTIF(F6:F10,TRUE)</f>
        <v>0</v>
      </c>
    </row>
    <row r="6" spans="1:10" ht="31.2" customHeight="1">
      <c r="A6" s="151" t="s">
        <v>261</v>
      </c>
      <c r="B6" s="394" t="s">
        <v>262</v>
      </c>
      <c r="C6" s="395"/>
      <c r="D6" s="396"/>
      <c r="E6" s="155"/>
      <c r="F6" s="337" t="b">
        <v>0</v>
      </c>
      <c r="G6" s="157" t="s">
        <v>199</v>
      </c>
    </row>
    <row r="7" spans="1:10" ht="52.2" customHeight="1">
      <c r="A7" s="151" t="s">
        <v>260</v>
      </c>
      <c r="B7" s="397"/>
      <c r="C7" s="398"/>
      <c r="D7" s="399"/>
      <c r="E7" s="155"/>
      <c r="F7" s="338" t="b">
        <v>0</v>
      </c>
      <c r="G7" s="158" t="s">
        <v>118</v>
      </c>
      <c r="H7" s="91"/>
      <c r="I7" s="8"/>
      <c r="J7" s="8"/>
    </row>
    <row r="8" spans="1:10" ht="39.6" customHeight="1">
      <c r="A8" s="151" t="s">
        <v>77</v>
      </c>
      <c r="B8" s="400"/>
      <c r="C8" s="401"/>
      <c r="D8" s="402"/>
      <c r="E8" s="159"/>
      <c r="F8" s="338" t="b">
        <v>0</v>
      </c>
      <c r="G8" s="158" t="s">
        <v>119</v>
      </c>
      <c r="H8" s="91"/>
      <c r="I8" s="8"/>
      <c r="J8" s="8"/>
    </row>
    <row r="9" spans="1:10" ht="47.4" customHeight="1">
      <c r="A9" s="151" t="s">
        <v>182</v>
      </c>
      <c r="B9" s="397"/>
      <c r="C9" s="398"/>
      <c r="D9" s="399"/>
      <c r="E9" s="160"/>
      <c r="F9" s="338" t="b">
        <v>0</v>
      </c>
      <c r="G9" s="161" t="s">
        <v>89</v>
      </c>
      <c r="H9" s="91"/>
      <c r="I9" s="8"/>
      <c r="J9" s="8"/>
    </row>
    <row r="10" spans="1:10" ht="47.4" customHeight="1">
      <c r="A10" s="162" t="s">
        <v>250</v>
      </c>
      <c r="B10" s="330" t="s">
        <v>131</v>
      </c>
      <c r="C10" s="392"/>
      <c r="D10" s="393"/>
      <c r="E10" s="163"/>
      <c r="F10" s="339" t="b">
        <v>0</v>
      </c>
      <c r="G10" s="164" t="s">
        <v>87</v>
      </c>
      <c r="H10" s="91"/>
      <c r="I10" s="8"/>
      <c r="J10" s="8"/>
    </row>
    <row r="11" spans="1:10" ht="40.950000000000003" customHeight="1">
      <c r="A11" s="151" t="s">
        <v>82</v>
      </c>
      <c r="B11" s="331"/>
      <c r="C11" s="151" t="s">
        <v>83</v>
      </c>
      <c r="D11" s="332"/>
      <c r="E11" s="165"/>
      <c r="F11" s="166"/>
      <c r="G11" s="167"/>
      <c r="H11" s="91"/>
      <c r="I11" s="91"/>
      <c r="J11" s="8"/>
    </row>
    <row r="12" spans="1:10" ht="49.2" customHeight="1">
      <c r="A12" s="168" t="s">
        <v>263</v>
      </c>
      <c r="B12" s="404">
        <f>ROUNDDOWN(都補助所要額,0)</f>
        <v>0</v>
      </c>
      <c r="C12" s="405"/>
      <c r="D12" s="406"/>
      <c r="E12" s="89"/>
      <c r="F12" s="74" t="s">
        <v>99</v>
      </c>
      <c r="G12" s="156" t="str">
        <f>IF($H$12=5,"補助対象となります",IF($H$12=0," ",IF($H$12&lt;=5,"全ての条件を満たしていないため補助対象となりません","補助対象となります")))</f>
        <v xml:space="preserve"> </v>
      </c>
      <c r="H12" s="33">
        <f>COUNTIF(F13:F17,TRUE)</f>
        <v>0</v>
      </c>
      <c r="I12" s="8"/>
      <c r="J12" s="8"/>
    </row>
    <row r="13" spans="1:10" ht="33.6" customHeight="1">
      <c r="A13" s="169"/>
      <c r="B13" s="407" t="s">
        <v>277</v>
      </c>
      <c r="C13" s="391"/>
      <c r="D13" s="391"/>
      <c r="E13" s="170"/>
      <c r="F13" s="337" t="b">
        <v>0</v>
      </c>
      <c r="G13" s="171" t="s">
        <v>254</v>
      </c>
      <c r="H13" s="91"/>
      <c r="I13" s="8"/>
      <c r="J13" s="8"/>
    </row>
    <row r="14" spans="1:10" ht="34.950000000000003" customHeight="1">
      <c r="A14" s="150" t="s">
        <v>724</v>
      </c>
      <c r="B14" s="150"/>
      <c r="C14" s="150"/>
      <c r="D14" s="53"/>
      <c r="E14" s="29"/>
      <c r="F14" s="338" t="b">
        <v>0</v>
      </c>
      <c r="G14" s="172" t="s">
        <v>255</v>
      </c>
      <c r="H14" s="91"/>
      <c r="I14" s="8"/>
      <c r="J14" s="8"/>
    </row>
    <row r="15" spans="1:10" ht="34.950000000000003" customHeight="1">
      <c r="A15" s="173" t="s" ph="1">
        <v>722</v>
      </c>
      <c r="B15" s="333" ph="1"/>
      <c r="C15" s="173" t="s">
        <v>78</v>
      </c>
      <c r="D15" s="389"/>
      <c r="E15" s="72"/>
      <c r="F15" s="338" t="b">
        <v>0</v>
      </c>
      <c r="G15" s="172" t="s">
        <v>256</v>
      </c>
      <c r="H15" s="91"/>
      <c r="I15" s="8"/>
      <c r="J15" s="8"/>
    </row>
    <row r="16" spans="1:10" ht="34.950000000000003" customHeight="1">
      <c r="A16" s="173" t="s">
        <v>79</v>
      </c>
      <c r="B16" s="333"/>
      <c r="C16" s="173" t="s">
        <v>80</v>
      </c>
      <c r="D16" s="335"/>
      <c r="E16" s="72"/>
      <c r="F16" s="338" t="b">
        <v>0</v>
      </c>
      <c r="G16" s="172" t="s">
        <v>89</v>
      </c>
      <c r="H16" s="91"/>
      <c r="I16" s="8"/>
      <c r="J16" s="8"/>
    </row>
    <row r="17" spans="1:10" ht="34.950000000000003" customHeight="1">
      <c r="A17" s="174" t="s">
        <v>181</v>
      </c>
      <c r="B17" s="334"/>
      <c r="C17" s="175" t="s">
        <v>180</v>
      </c>
      <c r="D17" s="336" t="s">
        <v>131</v>
      </c>
      <c r="E17" s="74"/>
      <c r="F17" s="339" t="b">
        <v>0</v>
      </c>
      <c r="G17" s="176" t="s">
        <v>90</v>
      </c>
      <c r="H17" s="91"/>
      <c r="I17" s="8"/>
      <c r="J17" s="8"/>
    </row>
    <row r="18" spans="1:10" ht="47.4" customHeight="1">
      <c r="A18" s="174" t="s">
        <v>251</v>
      </c>
      <c r="B18" s="408"/>
      <c r="C18" s="409"/>
      <c r="D18" s="410"/>
      <c r="E18" s="163"/>
      <c r="F18" s="177" t="s">
        <v>129</v>
      </c>
      <c r="G18" s="29" t="s">
        <v>130</v>
      </c>
      <c r="H18" s="91"/>
      <c r="I18" s="145" t="str">
        <f>D17&amp;B18</f>
        <v>選択して下さい▼</v>
      </c>
      <c r="J18" s="145"/>
    </row>
    <row r="19" spans="1:10" ht="48.6" customHeight="1">
      <c r="A19" s="174" t="s">
        <v>252</v>
      </c>
      <c r="B19" s="408"/>
      <c r="C19" s="409"/>
      <c r="D19" s="410"/>
      <c r="E19" s="163"/>
      <c r="F19" s="29"/>
      <c r="G19" s="29"/>
      <c r="H19" s="91"/>
      <c r="I19" s="8"/>
      <c r="J19" s="8"/>
    </row>
    <row r="20" spans="1:10" ht="48.6" customHeight="1">
      <c r="A20" s="29"/>
      <c r="B20" s="390" t="s">
        <v>179</v>
      </c>
      <c r="C20" s="391"/>
      <c r="D20" s="391"/>
      <c r="E20" s="170"/>
      <c r="F20" s="29"/>
      <c r="G20" s="29"/>
    </row>
    <row r="21" spans="1:10" ht="34.950000000000003" customHeight="1">
      <c r="A21" s="23"/>
      <c r="B21" s="23"/>
      <c r="C21" s="23"/>
    </row>
    <row r="22" spans="1:10" ht="34.950000000000003" customHeight="1">
      <c r="A22" s="24"/>
      <c r="B22" s="24"/>
      <c r="C22" s="24"/>
    </row>
    <row r="23" spans="1:10" ht="34.950000000000003" customHeight="1">
      <c r="A23" s="24"/>
      <c r="B23" s="24"/>
      <c r="C23" s="24"/>
    </row>
    <row r="24" spans="1:10" ht="34.950000000000003" customHeight="1">
      <c r="A24" s="24"/>
      <c r="B24" s="24"/>
      <c r="C24" s="24"/>
    </row>
    <row r="25" spans="1:10" ht="34.950000000000003" customHeight="1">
      <c r="A25" s="24"/>
      <c r="B25" s="24"/>
      <c r="C25" s="24"/>
    </row>
    <row r="26" spans="1:10" ht="34.950000000000003" customHeight="1">
      <c r="A26" s="24"/>
      <c r="B26" s="24"/>
      <c r="C26" s="24"/>
    </row>
    <row r="27" spans="1:10" ht="34.950000000000003" customHeight="1">
      <c r="A27" s="24"/>
      <c r="B27" s="24"/>
      <c r="C27" s="24"/>
    </row>
    <row r="28" spans="1:10" ht="34.950000000000003" customHeight="1"/>
    <row r="29" spans="1:10" ht="34.950000000000003" customHeight="1"/>
    <row r="30" spans="1:10" ht="34.950000000000003" customHeight="1"/>
    <row r="31" spans="1:10" ht="34.950000000000003" customHeight="1"/>
    <row r="32" spans="1:10" ht="34.950000000000003" customHeight="1"/>
    <row r="33" ht="34.950000000000003" customHeight="1"/>
    <row r="34" ht="34.950000000000003" customHeight="1"/>
    <row r="35" ht="34.950000000000003" customHeight="1"/>
    <row r="36" ht="34.950000000000003" customHeight="1"/>
    <row r="37" ht="34.950000000000003" customHeight="1"/>
    <row r="38" ht="34.950000000000003" customHeight="1"/>
    <row r="39" ht="34.950000000000003" customHeight="1"/>
    <row r="40" ht="34.950000000000003" customHeight="1"/>
    <row r="41" ht="34.950000000000003" customHeight="1"/>
    <row r="42" ht="34.950000000000003" customHeight="1"/>
    <row r="43" ht="34.950000000000003" customHeight="1"/>
    <row r="44" ht="34.950000000000003" customHeight="1"/>
    <row r="45" ht="34.950000000000003" customHeight="1"/>
    <row r="46" ht="34.950000000000003" customHeight="1"/>
    <row r="47" ht="34.950000000000003" customHeight="1"/>
    <row r="48" ht="34.950000000000003" customHeight="1"/>
    <row r="49" ht="34.950000000000003" customHeight="1"/>
    <row r="50" ht="34.950000000000003" customHeight="1"/>
    <row r="51" ht="34.950000000000003" customHeight="1"/>
    <row r="52" ht="34.950000000000003" customHeight="1"/>
    <row r="53" ht="34.950000000000003" customHeight="1"/>
    <row r="54" ht="34.950000000000003" customHeight="1"/>
    <row r="55" ht="34.950000000000003" customHeight="1"/>
    <row r="56" ht="34.950000000000003" customHeight="1"/>
    <row r="57" ht="34.950000000000003" customHeight="1"/>
    <row r="58" ht="34.950000000000003" customHeight="1"/>
    <row r="59" ht="34.950000000000003" customHeight="1"/>
    <row r="60" ht="34.950000000000003" customHeight="1"/>
    <row r="61" ht="34.950000000000003" customHeight="1"/>
    <row r="62" ht="34.950000000000003" customHeight="1"/>
    <row r="63" ht="34.950000000000003" customHeight="1"/>
    <row r="64" ht="34.950000000000003" customHeight="1"/>
    <row r="65" ht="34.950000000000003" customHeight="1"/>
    <row r="66" ht="34.950000000000003" customHeight="1"/>
    <row r="67" ht="34.950000000000003" customHeight="1"/>
    <row r="68" ht="34.950000000000003" customHeight="1"/>
    <row r="69" ht="34.950000000000003" customHeight="1"/>
    <row r="70" ht="34.950000000000003" customHeight="1"/>
    <row r="71" ht="34.950000000000003" customHeight="1"/>
    <row r="72" ht="34.950000000000003" customHeight="1"/>
    <row r="73" ht="25.2" customHeight="1"/>
    <row r="74" ht="25.2" customHeight="1"/>
    <row r="75" ht="25.2" customHeight="1"/>
    <row r="76" ht="25.2" customHeight="1"/>
    <row r="77" ht="25.2" customHeight="1"/>
    <row r="78" ht="25.2" customHeight="1"/>
    <row r="79" ht="25.2" customHeight="1"/>
    <row r="80" ht="25.2" customHeight="1"/>
    <row r="81" ht="25.2" customHeight="1"/>
    <row r="82" ht="25.2" customHeight="1"/>
    <row r="83" ht="25.2" customHeight="1"/>
    <row r="84" ht="25.2" customHeight="1"/>
    <row r="85" ht="25.2" customHeight="1"/>
    <row r="86" ht="25.2" customHeight="1"/>
    <row r="87" ht="25.2" customHeight="1"/>
    <row r="88" ht="25.2" customHeight="1"/>
    <row r="89" ht="25.2" customHeight="1"/>
    <row r="90" ht="25.2" customHeight="1"/>
    <row r="91" ht="25.2" customHeight="1"/>
    <row r="92" ht="25.2" customHeight="1"/>
    <row r="93" ht="25.2" customHeight="1"/>
    <row r="94" ht="25.2" customHeight="1"/>
    <row r="95" ht="25.2" customHeight="1"/>
    <row r="96" ht="25.2" customHeight="1"/>
    <row r="97" ht="25.2" customHeight="1"/>
    <row r="98" ht="25.2" customHeight="1"/>
    <row r="99" ht="25.2" customHeight="1"/>
    <row r="100" ht="25.2" customHeight="1"/>
    <row r="101" ht="25.2" customHeight="1"/>
  </sheetData>
  <sheetProtection algorithmName="SHA-512" hashValue="yEkVKZha+BnXL4ih3br0ahTZJWPvrxP4/bMsVzAgxQj2sTvlKz/tlslDynnI7EGKD/tHkbOFpw9OFwi1R6IPaw==" saltValue="Pm0QzYl+aBLstOVjSrlocA==" spinCount="100000" sheet="1" objects="1" scenarios="1"/>
  <mergeCells count="11">
    <mergeCell ref="A3:D3"/>
    <mergeCell ref="B12:D12"/>
    <mergeCell ref="B13:D13"/>
    <mergeCell ref="B18:D18"/>
    <mergeCell ref="B19:D19"/>
    <mergeCell ref="B20:D20"/>
    <mergeCell ref="C10:D10"/>
    <mergeCell ref="B6:D6"/>
    <mergeCell ref="B7:D7"/>
    <mergeCell ref="B8:D8"/>
    <mergeCell ref="B9:D9"/>
  </mergeCells>
  <phoneticPr fontId="3" type="Hiragana"/>
  <dataValidations xWindow="713" yWindow="604" count="12">
    <dataValidation allowBlank="1" showInputMessage="1" showErrorMessage="1" promptTitle="書類　郵送先宛名" prompt="担当部署名 および 担当者名をご記入下さい" sqref="B19:E19" xr:uid="{00000000-0002-0000-0000-000000000000}"/>
    <dataValidation allowBlank="1" showInputMessage="1" showErrorMessage="1" promptTitle="書類　郵送先住所" prompt="法人所在地と郵送先が異なる場合のみ入力して下さい_x000a_" sqref="E18" xr:uid="{00000000-0002-0000-0000-000001000000}"/>
    <dataValidation type="list" allowBlank="1" showInputMessage="1" showErrorMessage="1" promptTitle="都道府県" prompt="必ず選択して下さい" sqref="D17:E17" xr:uid="{00000000-0002-0000-0000-000002000000}">
      <formula1>都道府県</formula1>
    </dataValidation>
    <dataValidation allowBlank="1" showInputMessage="1" showErrorMessage="1" promptTitle="郵便番号" prompt="半角入力にてお願いします" sqref="B17" xr:uid="{00000000-0002-0000-0000-000003000000}"/>
    <dataValidation allowBlank="1" showInputMessage="1" showErrorMessage="1" promptTitle="連絡先（直通）" prompt="半角およびハイフン含めて入力して下さい_x000a_例）03-0000-0000" sqref="B16" xr:uid="{00000000-0002-0000-0000-000004000000}"/>
    <dataValidation type="textLength" operator="equal" allowBlank="1" showInputMessage="1" showErrorMessage="1" promptTitle="法人番号" prompt="13桁の法人番号_x000a_をご入力ください" sqref="E8" xr:uid="{00000000-0002-0000-0000-000005000000}">
      <formula1>13</formula1>
    </dataValidation>
    <dataValidation type="list" allowBlank="1" showInputMessage="1" showErrorMessage="1" sqref="B10" xr:uid="{00000000-0002-0000-0000-000006000000}">
      <formula1>都道府県</formula1>
    </dataValidation>
    <dataValidation allowBlank="1" showInputMessage="1" showErrorMessage="1" promptTitle="法人所在地" prompt="都道府県以下から、【半角】数字にて入力お願いいたします。例)〇〇区〇〇1-2-3" sqref="C10:D10" xr:uid="{00000000-0002-0000-0000-000007000000}"/>
    <dataValidation type="textLength" operator="lessThanOrEqual" allowBlank="1" showInputMessage="1" showErrorMessage="1" promptTitle="補助金番号" prompt="交付決定通知に記載されている４桁以下の番号をご記入ください" sqref="B7:D7" xr:uid="{00000000-0002-0000-0000-000008000000}">
      <formula1>4</formula1>
    </dataValidation>
    <dataValidation allowBlank="1" showInputMessage="1" showErrorMessage="1" promptTitle="【法人名】" prompt="スペースを入れず詰めて入力して下さい_x000a_例）学校法人東京都庁大学" sqref="B9:D9" xr:uid="{00000000-0002-0000-0000-000009000000}"/>
    <dataValidation type="textLength" operator="equal" allowBlank="1" showInputMessage="1" showErrorMessage="1" promptTitle="法人番号" prompt="13桁の法人番号をご入力ください" sqref="B8:D8" xr:uid="{00000000-0002-0000-0000-00000A000000}">
      <formula1>13</formula1>
    </dataValidation>
    <dataValidation allowBlank="1" showInputMessage="1" showErrorMessage="1" promptTitle="書類　郵送先住所" prompt="市区町村よりご記入ください。（例：〇〇市▲▲1-2-3）" sqref="B18:D18" xr:uid="{543CE4E6-D446-4196-8719-72650D149307}"/>
  </dataValidations>
  <pageMargins left="0.9055118110236221" right="0.70866141732283472" top="0.74803149606299213" bottom="0.74803149606299213" header="0.31496062992125984" footer="0.31496062992125984"/>
  <pageSetup paperSize="9" scale="90" fitToWidth="2" fitToHeight="2" orientation="portrait" r:id="rId1"/>
  <colBreaks count="1" manualBreakCount="1">
    <brk id="4" min="2" max="19" man="1"/>
  </colBreaks>
  <drawing r:id="rId2"/>
  <legacyDrawing r:id="rId3"/>
  <mc:AlternateContent xmlns:mc="http://schemas.openxmlformats.org/markup-compatibility/2006">
    <mc:Choice Requires="x14">
      <controls>
        <mc:AlternateContent xmlns:mc="http://schemas.openxmlformats.org/markup-compatibility/2006">
          <mc:Choice Requires="x14">
            <control shapeId="34837" r:id="rId4" name="Check Box 21">
              <controlPr defaultSize="0" autoFill="0" autoLine="0" autoPict="0">
                <anchor moveWithCells="1">
                  <from>
                    <xdr:col>5</xdr:col>
                    <xdr:colOff>236220</xdr:colOff>
                    <xdr:row>5</xdr:row>
                    <xdr:rowOff>121920</xdr:rowOff>
                  </from>
                  <to>
                    <xdr:col>5</xdr:col>
                    <xdr:colOff>594360</xdr:colOff>
                    <xdr:row>5</xdr:row>
                    <xdr:rowOff>373380</xdr:rowOff>
                  </to>
                </anchor>
              </controlPr>
            </control>
          </mc:Choice>
        </mc:AlternateContent>
        <mc:AlternateContent xmlns:mc="http://schemas.openxmlformats.org/markup-compatibility/2006">
          <mc:Choice Requires="x14">
            <control shapeId="34838" r:id="rId5" name="Check Box 22">
              <controlPr defaultSize="0" autoFill="0" autoLine="0" autoPict="0">
                <anchor moveWithCells="1">
                  <from>
                    <xdr:col>5</xdr:col>
                    <xdr:colOff>228600</xdr:colOff>
                    <xdr:row>6</xdr:row>
                    <xdr:rowOff>213360</xdr:rowOff>
                  </from>
                  <to>
                    <xdr:col>5</xdr:col>
                    <xdr:colOff>533400</xdr:colOff>
                    <xdr:row>6</xdr:row>
                    <xdr:rowOff>487680</xdr:rowOff>
                  </to>
                </anchor>
              </controlPr>
            </control>
          </mc:Choice>
        </mc:AlternateContent>
        <mc:AlternateContent xmlns:mc="http://schemas.openxmlformats.org/markup-compatibility/2006">
          <mc:Choice Requires="x14">
            <control shapeId="34839" r:id="rId6" name="Check Box 23">
              <controlPr defaultSize="0" autoFill="0" autoLine="0" autoPict="0">
                <anchor moveWithCells="1">
                  <from>
                    <xdr:col>5</xdr:col>
                    <xdr:colOff>228600</xdr:colOff>
                    <xdr:row>7</xdr:row>
                    <xdr:rowOff>137160</xdr:rowOff>
                  </from>
                  <to>
                    <xdr:col>5</xdr:col>
                    <xdr:colOff>541020</xdr:colOff>
                    <xdr:row>7</xdr:row>
                    <xdr:rowOff>365760</xdr:rowOff>
                  </to>
                </anchor>
              </controlPr>
            </control>
          </mc:Choice>
        </mc:AlternateContent>
        <mc:AlternateContent xmlns:mc="http://schemas.openxmlformats.org/markup-compatibility/2006">
          <mc:Choice Requires="x14">
            <control shapeId="34840" r:id="rId7" name="Check Box 24">
              <controlPr defaultSize="0" autoFill="0" autoLine="0" autoPict="0">
                <anchor moveWithCells="1">
                  <from>
                    <xdr:col>5</xdr:col>
                    <xdr:colOff>220980</xdr:colOff>
                    <xdr:row>9</xdr:row>
                    <xdr:rowOff>83820</xdr:rowOff>
                  </from>
                  <to>
                    <xdr:col>5</xdr:col>
                    <xdr:colOff>525780</xdr:colOff>
                    <xdr:row>9</xdr:row>
                    <xdr:rowOff>335280</xdr:rowOff>
                  </to>
                </anchor>
              </controlPr>
            </control>
          </mc:Choice>
        </mc:AlternateContent>
        <mc:AlternateContent xmlns:mc="http://schemas.openxmlformats.org/markup-compatibility/2006">
          <mc:Choice Requires="x14">
            <control shapeId="34841" r:id="rId8" name="Check Box 25">
              <controlPr defaultSize="0" autoFill="0" autoLine="0" autoPict="0">
                <anchor moveWithCells="1">
                  <from>
                    <xdr:col>5</xdr:col>
                    <xdr:colOff>213360</xdr:colOff>
                    <xdr:row>12</xdr:row>
                    <xdr:rowOff>45720</xdr:rowOff>
                  </from>
                  <to>
                    <xdr:col>5</xdr:col>
                    <xdr:colOff>541020</xdr:colOff>
                    <xdr:row>12</xdr:row>
                    <xdr:rowOff>342900</xdr:rowOff>
                  </to>
                </anchor>
              </controlPr>
            </control>
          </mc:Choice>
        </mc:AlternateContent>
        <mc:AlternateContent xmlns:mc="http://schemas.openxmlformats.org/markup-compatibility/2006">
          <mc:Choice Requires="x14">
            <control shapeId="34842" r:id="rId9" name="Check Box 26">
              <controlPr defaultSize="0" autoFill="0" autoLine="0" autoPict="0">
                <anchor moveWithCells="1">
                  <from>
                    <xdr:col>5</xdr:col>
                    <xdr:colOff>213360</xdr:colOff>
                    <xdr:row>13</xdr:row>
                    <xdr:rowOff>99060</xdr:rowOff>
                  </from>
                  <to>
                    <xdr:col>5</xdr:col>
                    <xdr:colOff>525780</xdr:colOff>
                    <xdr:row>13</xdr:row>
                    <xdr:rowOff>327660</xdr:rowOff>
                  </to>
                </anchor>
              </controlPr>
            </control>
          </mc:Choice>
        </mc:AlternateContent>
        <mc:AlternateContent xmlns:mc="http://schemas.openxmlformats.org/markup-compatibility/2006">
          <mc:Choice Requires="x14">
            <control shapeId="34843" r:id="rId10" name="Check Box 27">
              <controlPr defaultSize="0" autoFill="0" autoLine="0" autoPict="0">
                <anchor moveWithCells="1">
                  <from>
                    <xdr:col>5</xdr:col>
                    <xdr:colOff>213360</xdr:colOff>
                    <xdr:row>14</xdr:row>
                    <xdr:rowOff>45720</xdr:rowOff>
                  </from>
                  <to>
                    <xdr:col>5</xdr:col>
                    <xdr:colOff>556260</xdr:colOff>
                    <xdr:row>14</xdr:row>
                    <xdr:rowOff>312420</xdr:rowOff>
                  </to>
                </anchor>
              </controlPr>
            </control>
          </mc:Choice>
        </mc:AlternateContent>
        <mc:AlternateContent xmlns:mc="http://schemas.openxmlformats.org/markup-compatibility/2006">
          <mc:Choice Requires="x14">
            <control shapeId="34844" r:id="rId11" name="Check Box 28">
              <controlPr defaultSize="0" autoFill="0" autoLine="0" autoPict="0">
                <anchor moveWithCells="1">
                  <from>
                    <xdr:col>5</xdr:col>
                    <xdr:colOff>198120</xdr:colOff>
                    <xdr:row>15</xdr:row>
                    <xdr:rowOff>76200</xdr:rowOff>
                  </from>
                  <to>
                    <xdr:col>5</xdr:col>
                    <xdr:colOff>480060</xdr:colOff>
                    <xdr:row>15</xdr:row>
                    <xdr:rowOff>327660</xdr:rowOff>
                  </to>
                </anchor>
              </controlPr>
            </control>
          </mc:Choice>
        </mc:AlternateContent>
        <mc:AlternateContent xmlns:mc="http://schemas.openxmlformats.org/markup-compatibility/2006">
          <mc:Choice Requires="x14">
            <control shapeId="34845" r:id="rId12" name="Check Box 29">
              <controlPr defaultSize="0" autoFill="0" autoLine="0" autoPict="0">
                <anchor moveWithCells="1">
                  <from>
                    <xdr:col>5</xdr:col>
                    <xdr:colOff>198120</xdr:colOff>
                    <xdr:row>16</xdr:row>
                    <xdr:rowOff>99060</xdr:rowOff>
                  </from>
                  <to>
                    <xdr:col>5</xdr:col>
                    <xdr:colOff>518160</xdr:colOff>
                    <xdr:row>16</xdr:row>
                    <xdr:rowOff>327660</xdr:rowOff>
                  </to>
                </anchor>
              </controlPr>
            </control>
          </mc:Choice>
        </mc:AlternateContent>
        <mc:AlternateContent xmlns:mc="http://schemas.openxmlformats.org/markup-compatibility/2006">
          <mc:Choice Requires="x14">
            <control shapeId="34846" r:id="rId13" name="Check Box 30">
              <controlPr defaultSize="0" autoFill="0" autoLine="0" autoPict="0">
                <anchor moveWithCells="1">
                  <from>
                    <xdr:col>5</xdr:col>
                    <xdr:colOff>220980</xdr:colOff>
                    <xdr:row>8</xdr:row>
                    <xdr:rowOff>137160</xdr:rowOff>
                  </from>
                  <to>
                    <xdr:col>5</xdr:col>
                    <xdr:colOff>480060</xdr:colOff>
                    <xdr:row>8</xdr:row>
                    <xdr:rowOff>373380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dimension ref="A1:AO54"/>
  <sheetViews>
    <sheetView showZeros="0" view="pageBreakPreview" zoomScale="90" zoomScaleNormal="85" zoomScaleSheetLayoutView="90" workbookViewId="0">
      <selection activeCell="X25" sqref="X25"/>
    </sheetView>
  </sheetViews>
  <sheetFormatPr defaultColWidth="9" defaultRowHeight="18.899999999999999" customHeight="1"/>
  <cols>
    <col min="1" max="22" width="3.6640625" style="8" customWidth="1"/>
    <col min="23" max="23" width="16.6640625" style="8" customWidth="1"/>
    <col min="24" max="24" width="12.77734375" style="8" customWidth="1"/>
    <col min="25" max="256" width="3.6640625" style="8" customWidth="1"/>
    <col min="257" max="16384" width="9" style="8"/>
  </cols>
  <sheetData>
    <row r="1" spans="1:30" ht="18.899999999999999" customHeight="1">
      <c r="A1" s="38"/>
      <c r="B1" s="39"/>
      <c r="C1" s="39"/>
      <c r="D1" s="39"/>
      <c r="E1" s="39"/>
      <c r="F1" s="39"/>
      <c r="G1" s="39"/>
      <c r="H1" s="39"/>
      <c r="I1" s="39"/>
      <c r="J1" s="39"/>
      <c r="K1" s="39"/>
      <c r="L1" s="39"/>
    </row>
    <row r="2" spans="1:30" ht="18.899999999999999" customHeight="1">
      <c r="A2" s="29" t="s">
        <v>264</v>
      </c>
      <c r="B2" s="29"/>
      <c r="C2" s="29"/>
      <c r="D2" s="29"/>
      <c r="E2" s="29"/>
      <c r="F2" s="29"/>
      <c r="G2" s="29"/>
      <c r="H2" s="29"/>
      <c r="I2" s="29"/>
      <c r="J2" s="29"/>
      <c r="K2" s="29"/>
      <c r="L2" s="29"/>
      <c r="M2" s="29"/>
      <c r="N2" s="29"/>
      <c r="O2" s="29"/>
      <c r="P2" s="29"/>
      <c r="Q2" s="178"/>
      <c r="R2" s="29"/>
      <c r="S2" s="29"/>
      <c r="T2" s="414"/>
      <c r="U2" s="415"/>
      <c r="V2" s="415"/>
    </row>
    <row r="3" spans="1:30" ht="18.899999999999999" customHeight="1">
      <c r="A3" s="29"/>
      <c r="B3" s="29"/>
      <c r="C3" s="29"/>
      <c r="D3" s="29"/>
      <c r="E3" s="29"/>
      <c r="F3" s="29"/>
      <c r="G3" s="29"/>
      <c r="H3" s="29"/>
      <c r="I3" s="29"/>
      <c r="J3" s="29"/>
      <c r="K3" s="29"/>
      <c r="L3" s="29"/>
      <c r="M3" s="29"/>
      <c r="N3" s="29"/>
      <c r="W3" s="425" t="s">
        <v>733</v>
      </c>
      <c r="X3" s="426"/>
      <c r="Y3" s="181"/>
      <c r="Z3" s="181"/>
      <c r="AA3" s="181"/>
      <c r="AB3" s="181"/>
      <c r="AC3" s="181"/>
      <c r="AD3" s="181"/>
    </row>
    <row r="4" spans="1:30" ht="18.899999999999999" customHeight="1">
      <c r="A4" s="29"/>
      <c r="B4" s="29"/>
      <c r="C4" s="29"/>
      <c r="D4" s="29"/>
      <c r="E4" s="29"/>
      <c r="F4" s="29"/>
      <c r="G4" s="29"/>
      <c r="H4" s="29"/>
      <c r="I4" s="29"/>
      <c r="J4" s="29"/>
      <c r="K4" s="29"/>
      <c r="L4" s="29"/>
      <c r="M4" s="29"/>
      <c r="N4" s="29"/>
      <c r="W4" s="433" t="s">
        <v>737</v>
      </c>
      <c r="X4" s="426"/>
      <c r="Y4" s="182"/>
      <c r="Z4" s="182"/>
      <c r="AA4" s="182"/>
      <c r="AB4" s="182"/>
      <c r="AC4" s="182"/>
      <c r="AD4" s="182"/>
    </row>
    <row r="5" spans="1:30" ht="15" customHeight="1">
      <c r="A5" s="29"/>
      <c r="B5" s="29"/>
      <c r="C5" s="29"/>
      <c r="D5" s="29"/>
      <c r="E5" s="29"/>
      <c r="F5" s="29"/>
      <c r="G5" s="29"/>
      <c r="H5" s="29"/>
      <c r="I5" s="29"/>
      <c r="J5" s="29"/>
      <c r="K5" s="29"/>
      <c r="L5" s="29"/>
      <c r="M5" s="29"/>
      <c r="N5" s="29"/>
      <c r="O5" s="177"/>
      <c r="P5" s="177"/>
      <c r="Q5" s="177"/>
      <c r="R5" s="177"/>
      <c r="S5" s="177"/>
      <c r="T5" s="177"/>
      <c r="U5" s="177"/>
      <c r="V5" s="177"/>
    </row>
    <row r="6" spans="1:30" ht="18.899999999999999" customHeight="1">
      <c r="A6" s="29"/>
      <c r="B6" s="416" t="s">
        <v>58</v>
      </c>
      <c r="C6" s="416"/>
      <c r="D6" s="416"/>
      <c r="E6" s="74"/>
      <c r="F6" s="29" t="s">
        <v>59</v>
      </c>
      <c r="G6" s="74"/>
      <c r="H6" s="74"/>
      <c r="I6" s="74"/>
      <c r="J6" s="29"/>
      <c r="K6" s="29"/>
      <c r="L6" s="29"/>
      <c r="M6" s="29"/>
      <c r="N6" s="29"/>
      <c r="O6" s="29"/>
      <c r="P6" s="29"/>
      <c r="Q6" s="29"/>
      <c r="R6" s="29"/>
      <c r="S6" s="29"/>
      <c r="T6" s="29"/>
      <c r="U6" s="29"/>
      <c r="V6" s="29"/>
      <c r="W6" s="7"/>
    </row>
    <row r="7" spans="1:30" ht="18.899999999999999" customHeight="1">
      <c r="A7" s="29"/>
      <c r="B7" s="29"/>
      <c r="C7" s="29"/>
      <c r="D7" s="29"/>
      <c r="E7" s="29"/>
      <c r="F7" s="417" t="s">
        <v>60</v>
      </c>
      <c r="G7" s="417"/>
      <c r="H7" s="417" t="s">
        <v>70</v>
      </c>
      <c r="I7" s="417"/>
      <c r="J7" s="417"/>
      <c r="K7" s="417"/>
      <c r="L7" s="417"/>
      <c r="M7" s="414" t="str">
        <f>IF('変更交付（第７号）'!B8, "", 基本情報入力シート!$B$10)</f>
        <v>選択して下さい▼</v>
      </c>
      <c r="N7" s="415"/>
      <c r="O7" s="415"/>
      <c r="P7" s="419" t="str">
        <f>IF(法人所在地=0, "", 法人所在地)</f>
        <v/>
      </c>
      <c r="Q7" s="420"/>
      <c r="R7" s="420"/>
      <c r="S7" s="420"/>
      <c r="T7" s="420"/>
      <c r="U7" s="420"/>
      <c r="V7" s="420"/>
      <c r="W7" s="421"/>
      <c r="X7" s="421"/>
    </row>
    <row r="8" spans="1:30" ht="18.899999999999999" customHeight="1">
      <c r="A8" s="29"/>
      <c r="B8" s="29"/>
      <c r="C8" s="29"/>
      <c r="D8" s="29"/>
      <c r="E8" s="29"/>
      <c r="F8" s="417"/>
      <c r="G8" s="417"/>
      <c r="H8" s="417"/>
      <c r="I8" s="417"/>
      <c r="J8" s="417"/>
      <c r="K8" s="417"/>
      <c r="L8" s="417"/>
      <c r="M8" s="72"/>
      <c r="N8" s="72"/>
      <c r="O8" s="72"/>
      <c r="P8" s="422"/>
      <c r="Q8" s="422"/>
      <c r="R8" s="422"/>
      <c r="S8" s="422"/>
      <c r="T8" s="422"/>
      <c r="U8" s="422"/>
      <c r="V8" s="422"/>
      <c r="W8" s="421"/>
      <c r="X8" s="421"/>
    </row>
    <row r="9" spans="1:30" ht="9" customHeight="1">
      <c r="A9" s="29"/>
      <c r="B9" s="29"/>
      <c r="C9" s="29"/>
      <c r="D9" s="29"/>
      <c r="E9" s="29"/>
      <c r="F9" s="417"/>
      <c r="G9" s="417"/>
      <c r="H9" s="72"/>
      <c r="I9" s="72"/>
      <c r="J9" s="72"/>
      <c r="K9" s="72"/>
      <c r="L9" s="72"/>
      <c r="M9" s="72"/>
      <c r="N9" s="72"/>
      <c r="O9" s="72"/>
      <c r="P9" s="244"/>
      <c r="Q9" s="244"/>
      <c r="R9" s="244"/>
      <c r="S9" s="244"/>
      <c r="T9" s="244"/>
      <c r="U9" s="244"/>
      <c r="V9" s="244"/>
      <c r="W9" s="180"/>
      <c r="X9" s="180"/>
    </row>
    <row r="10" spans="1:30" ht="18.899999999999999" customHeight="1">
      <c r="A10" s="29"/>
      <c r="B10" s="29"/>
      <c r="C10" s="29"/>
      <c r="D10" s="29"/>
      <c r="E10" s="29"/>
      <c r="F10" s="417"/>
      <c r="G10" s="417"/>
      <c r="H10" s="29" t="s">
        <v>71</v>
      </c>
      <c r="I10" s="29"/>
      <c r="J10" s="29"/>
      <c r="K10" s="29"/>
      <c r="L10" s="29"/>
      <c r="M10" s="423" t="str">
        <f>IF(法人名=0, "", 法人名)</f>
        <v/>
      </c>
      <c r="N10" s="423"/>
      <c r="O10" s="423"/>
      <c r="P10" s="423"/>
      <c r="Q10" s="423"/>
      <c r="R10" s="423"/>
      <c r="S10" s="423"/>
      <c r="T10" s="423"/>
      <c r="U10" s="423"/>
      <c r="V10" s="422"/>
      <c r="W10" s="422"/>
      <c r="X10" s="422"/>
    </row>
    <row r="11" spans="1:30" ht="18.899999999999999" customHeight="1">
      <c r="A11" s="29"/>
      <c r="B11" s="29"/>
      <c r="C11" s="29"/>
      <c r="D11" s="29"/>
      <c r="E11" s="29"/>
      <c r="F11" s="417"/>
      <c r="G11" s="417"/>
      <c r="H11" s="29"/>
      <c r="I11" s="29"/>
      <c r="J11" s="29"/>
      <c r="K11" s="29"/>
      <c r="L11" s="29"/>
      <c r="M11" s="422"/>
      <c r="N11" s="422"/>
      <c r="O11" s="422"/>
      <c r="P11" s="422"/>
      <c r="Q11" s="422"/>
      <c r="R11" s="422"/>
      <c r="S11" s="422"/>
      <c r="T11" s="422"/>
      <c r="U11" s="422"/>
      <c r="V11" s="422"/>
      <c r="W11" s="422"/>
      <c r="X11" s="422"/>
    </row>
    <row r="12" spans="1:30" ht="9" customHeight="1">
      <c r="A12" s="29"/>
      <c r="B12" s="29"/>
      <c r="C12" s="29"/>
      <c r="D12" s="29"/>
      <c r="E12" s="29"/>
      <c r="F12" s="417"/>
      <c r="G12" s="417"/>
      <c r="H12" s="29"/>
      <c r="I12" s="29"/>
      <c r="J12" s="29"/>
      <c r="K12" s="29"/>
      <c r="L12" s="29"/>
      <c r="M12" s="244"/>
      <c r="N12" s="244"/>
      <c r="O12" s="244"/>
      <c r="P12" s="244"/>
      <c r="Q12" s="244"/>
      <c r="R12" s="244"/>
      <c r="S12" s="244"/>
      <c r="T12" s="244"/>
      <c r="U12" s="244"/>
      <c r="V12" s="244"/>
      <c r="W12" s="244"/>
      <c r="X12" s="244"/>
    </row>
    <row r="13" spans="1:30" ht="39" customHeight="1">
      <c r="A13" s="29"/>
      <c r="B13" s="29"/>
      <c r="C13" s="29"/>
      <c r="D13" s="29"/>
      <c r="E13" s="29"/>
      <c r="F13" s="417"/>
      <c r="G13" s="417"/>
      <c r="H13" s="245" t="s">
        <v>72</v>
      </c>
      <c r="I13" s="29"/>
      <c r="J13" s="29"/>
      <c r="K13" s="29"/>
      <c r="L13" s="29"/>
      <c r="M13" s="418" t="str">
        <f>IF(代表者職=0, "", 代表者職)</f>
        <v/>
      </c>
      <c r="N13" s="418"/>
      <c r="O13" s="418"/>
      <c r="P13" s="372"/>
      <c r="Q13" s="419" t="str">
        <f>IF(代表者名=0, "", 代表者名)</f>
        <v/>
      </c>
      <c r="R13" s="419"/>
      <c r="S13" s="419"/>
      <c r="T13" s="419"/>
      <c r="U13" s="419"/>
      <c r="V13" s="424"/>
      <c r="W13" s="424"/>
      <c r="X13" s="246" t="s">
        <v>84</v>
      </c>
    </row>
    <row r="14" spans="1:30" ht="13.95" customHeight="1">
      <c r="A14" s="29"/>
      <c r="B14" s="29"/>
      <c r="C14" s="29"/>
      <c r="D14" s="29"/>
      <c r="E14" s="29"/>
      <c r="F14" s="29"/>
      <c r="G14" s="29"/>
      <c r="H14" s="29"/>
      <c r="I14" s="29"/>
      <c r="J14" s="29"/>
      <c r="K14" s="29"/>
      <c r="L14" s="29"/>
      <c r="M14" s="29"/>
      <c r="N14" s="29"/>
      <c r="O14" s="29"/>
      <c r="P14" s="29"/>
      <c r="Q14" s="29"/>
      <c r="R14" s="29"/>
      <c r="S14" s="29"/>
      <c r="T14" s="29"/>
      <c r="U14" s="29"/>
      <c r="V14" s="29"/>
    </row>
    <row r="15" spans="1:30" ht="18.899999999999999" customHeight="1">
      <c r="A15" s="427" t="s">
        <v>732</v>
      </c>
      <c r="B15" s="427"/>
      <c r="C15" s="427"/>
      <c r="D15" s="427"/>
      <c r="E15" s="427"/>
      <c r="F15" s="427"/>
      <c r="G15" s="427"/>
      <c r="H15" s="427"/>
      <c r="I15" s="427"/>
      <c r="J15" s="427"/>
      <c r="K15" s="427"/>
      <c r="L15" s="427"/>
      <c r="M15" s="427"/>
      <c r="N15" s="427"/>
      <c r="O15" s="427"/>
      <c r="P15" s="427"/>
      <c r="Q15" s="427"/>
      <c r="R15" s="427"/>
      <c r="S15" s="427"/>
      <c r="T15" s="427"/>
      <c r="U15" s="427"/>
      <c r="V15" s="427"/>
      <c r="W15" s="340"/>
      <c r="X15" s="340"/>
    </row>
    <row r="16" spans="1:30" ht="18.899999999999999" customHeight="1">
      <c r="A16" s="29"/>
      <c r="B16" s="29"/>
      <c r="C16" s="29"/>
      <c r="D16" s="29"/>
      <c r="E16" s="29"/>
      <c r="F16" s="29"/>
      <c r="G16" s="29"/>
      <c r="H16" s="29"/>
      <c r="I16" s="29"/>
      <c r="J16" s="29"/>
      <c r="K16" s="29"/>
      <c r="L16" s="29"/>
      <c r="M16" s="29"/>
      <c r="N16" s="29"/>
      <c r="O16" s="29"/>
      <c r="P16" s="29"/>
      <c r="Q16" s="29"/>
      <c r="R16" s="29"/>
      <c r="S16" s="29"/>
      <c r="T16" s="29"/>
      <c r="U16" s="29"/>
      <c r="V16" s="29"/>
    </row>
    <row r="17" spans="1:41" ht="18.899999999999999" customHeight="1">
      <c r="A17" s="29"/>
      <c r="B17" s="166"/>
      <c r="C17" s="434" t="s">
        <v>736</v>
      </c>
      <c r="D17" s="435"/>
      <c r="E17" s="435"/>
      <c r="F17" s="435"/>
      <c r="G17" s="435"/>
      <c r="H17" s="435"/>
      <c r="I17" s="435"/>
      <c r="J17" s="435"/>
      <c r="K17" s="435"/>
      <c r="L17" s="435"/>
      <c r="M17" s="435"/>
      <c r="N17" s="435"/>
      <c r="O17" s="435"/>
      <c r="P17" s="435"/>
      <c r="Q17" s="435"/>
      <c r="R17" s="435"/>
      <c r="S17" s="435"/>
      <c r="T17" s="435"/>
      <c r="U17" s="435"/>
      <c r="V17" s="435"/>
      <c r="W17" s="435"/>
      <c r="X17" s="18"/>
    </row>
    <row r="18" spans="1:41" ht="18.899999999999999" customHeight="1">
      <c r="A18" s="43"/>
      <c r="B18" s="41"/>
      <c r="C18" s="435"/>
      <c r="D18" s="435"/>
      <c r="E18" s="435"/>
      <c r="F18" s="435"/>
      <c r="G18" s="435"/>
      <c r="H18" s="435"/>
      <c r="I18" s="435"/>
      <c r="J18" s="435"/>
      <c r="K18" s="435"/>
      <c r="L18" s="435"/>
      <c r="M18" s="435"/>
      <c r="N18" s="435"/>
      <c r="O18" s="435"/>
      <c r="P18" s="435"/>
      <c r="Q18" s="435"/>
      <c r="R18" s="435"/>
      <c r="S18" s="435"/>
      <c r="T18" s="435"/>
      <c r="U18" s="435"/>
      <c r="V18" s="435"/>
      <c r="W18" s="435"/>
      <c r="X18" s="18"/>
    </row>
    <row r="19" spans="1:41" ht="18.899999999999999" customHeight="1">
      <c r="A19" s="43"/>
      <c r="B19" s="43"/>
      <c r="C19" s="435"/>
      <c r="D19" s="435"/>
      <c r="E19" s="435"/>
      <c r="F19" s="435"/>
      <c r="G19" s="435"/>
      <c r="H19" s="435"/>
      <c r="I19" s="435"/>
      <c r="J19" s="435"/>
      <c r="K19" s="435"/>
      <c r="L19" s="435"/>
      <c r="M19" s="435"/>
      <c r="N19" s="435"/>
      <c r="O19" s="435"/>
      <c r="P19" s="435"/>
      <c r="Q19" s="435"/>
      <c r="R19" s="435"/>
      <c r="S19" s="435"/>
      <c r="T19" s="435"/>
      <c r="U19" s="435"/>
      <c r="V19" s="435"/>
      <c r="W19" s="435"/>
    </row>
    <row r="20" spans="1:41" ht="28.2" customHeight="1">
      <c r="A20" s="438" t="s">
        <v>728</v>
      </c>
      <c r="B20" s="438"/>
      <c r="C20" s="438"/>
      <c r="D20" s="438"/>
      <c r="E20" s="438"/>
      <c r="F20" s="438"/>
      <c r="G20" s="438"/>
      <c r="H20" s="438"/>
      <c r="I20" s="438"/>
      <c r="J20" s="438"/>
      <c r="K20" s="438"/>
      <c r="L20" s="438"/>
      <c r="M20" s="438"/>
      <c r="N20" s="438"/>
      <c r="O20" s="438"/>
      <c r="P20" s="438"/>
      <c r="Q20" s="438"/>
      <c r="R20" s="438"/>
      <c r="S20" s="438"/>
      <c r="T20" s="438"/>
      <c r="U20" s="438"/>
      <c r="V20" s="438"/>
      <c r="W20" s="439"/>
      <c r="X20" s="439"/>
    </row>
    <row r="21" spans="1:41" ht="30.6" customHeight="1">
      <c r="A21" s="43">
        <v>1</v>
      </c>
      <c r="B21" s="43" t="s">
        <v>269</v>
      </c>
      <c r="C21" s="43"/>
      <c r="D21" s="43"/>
      <c r="E21" s="43"/>
      <c r="F21" s="43"/>
      <c r="G21" s="43"/>
      <c r="H21" s="43"/>
      <c r="I21" s="43"/>
      <c r="J21" s="43"/>
      <c r="K21" s="43"/>
      <c r="L21" s="43"/>
      <c r="M21" s="125" t="s">
        <v>73</v>
      </c>
      <c r="N21" s="428">
        <f>都補助所要額</f>
        <v>0</v>
      </c>
      <c r="O21" s="428"/>
      <c r="P21" s="428"/>
      <c r="Q21" s="428"/>
      <c r="R21" s="428"/>
      <c r="S21" s="428"/>
      <c r="T21" s="428"/>
      <c r="U21" s="126" t="s">
        <v>0</v>
      </c>
      <c r="V21" s="44"/>
      <c r="W21" s="29"/>
      <c r="X21" s="44"/>
      <c r="Y21" s="44"/>
      <c r="Z21" s="43"/>
      <c r="AA21" s="43"/>
      <c r="AB21" s="43"/>
      <c r="AC21" s="32"/>
      <c r="AD21" s="33"/>
      <c r="AE21" s="33"/>
      <c r="AF21" s="33"/>
      <c r="AG21" s="33"/>
      <c r="AH21" s="33"/>
      <c r="AI21" s="33"/>
      <c r="AJ21" s="33"/>
      <c r="AK21" s="33"/>
      <c r="AL21" s="33"/>
      <c r="AM21" s="33"/>
      <c r="AN21" s="33"/>
      <c r="AO21" s="33"/>
    </row>
    <row r="22" spans="1:41" ht="30.6" customHeight="1">
      <c r="A22" s="43"/>
      <c r="B22" s="43" t="s">
        <v>265</v>
      </c>
      <c r="C22" s="43"/>
      <c r="D22" s="43"/>
      <c r="E22" s="43"/>
      <c r="F22" s="43"/>
      <c r="G22" s="43"/>
      <c r="H22" s="43"/>
      <c r="I22" s="43"/>
      <c r="J22" s="43"/>
      <c r="K22" s="43"/>
      <c r="L22" s="43"/>
      <c r="M22" s="127" t="s">
        <v>267</v>
      </c>
      <c r="N22" s="429"/>
      <c r="O22" s="430"/>
      <c r="P22" s="430"/>
      <c r="Q22" s="430"/>
      <c r="R22" s="430"/>
      <c r="S22" s="430"/>
      <c r="T22" s="430"/>
      <c r="U22" s="128" t="s">
        <v>0</v>
      </c>
      <c r="V22" s="44"/>
      <c r="W22" s="29"/>
      <c r="X22" s="44"/>
      <c r="Y22" s="44"/>
      <c r="Z22" s="43"/>
      <c r="AA22" s="43"/>
      <c r="AB22" s="43"/>
      <c r="AC22" s="32"/>
      <c r="AD22" s="33"/>
      <c r="AE22" s="33"/>
      <c r="AF22" s="33"/>
      <c r="AG22" s="33"/>
      <c r="AH22" s="33"/>
      <c r="AI22" s="33"/>
      <c r="AJ22" s="33"/>
      <c r="AK22" s="33"/>
      <c r="AL22" s="33"/>
      <c r="AM22" s="33"/>
      <c r="AN22" s="33"/>
      <c r="AO22" s="33"/>
    </row>
    <row r="23" spans="1:41" ht="30.6" customHeight="1">
      <c r="A23" s="43"/>
      <c r="B23" s="43" t="s">
        <v>266</v>
      </c>
      <c r="C23" s="43"/>
      <c r="D23" s="43"/>
      <c r="E23" s="43"/>
      <c r="F23" s="43"/>
      <c r="G23" s="43"/>
      <c r="H23" s="43"/>
      <c r="I23" s="43"/>
      <c r="J23" s="43"/>
      <c r="K23" s="43"/>
      <c r="L23" s="43"/>
      <c r="M23" s="127" t="s">
        <v>267</v>
      </c>
      <c r="N23" s="431">
        <f>N21-N22</f>
        <v>0</v>
      </c>
      <c r="O23" s="432"/>
      <c r="P23" s="432"/>
      <c r="Q23" s="432"/>
      <c r="R23" s="432"/>
      <c r="S23" s="432"/>
      <c r="T23" s="432"/>
      <c r="U23" s="128" t="s">
        <v>0</v>
      </c>
      <c r="V23" s="44"/>
      <c r="W23" s="29"/>
      <c r="X23" s="44"/>
      <c r="Y23" s="44"/>
      <c r="Z23" s="43"/>
      <c r="AA23" s="43"/>
      <c r="AB23" s="43"/>
      <c r="AC23" s="32"/>
      <c r="AD23" s="33"/>
      <c r="AE23" s="33"/>
      <c r="AF23" s="33"/>
      <c r="AG23" s="33"/>
      <c r="AH23" s="33"/>
      <c r="AI23" s="33"/>
      <c r="AJ23" s="33"/>
      <c r="AK23" s="33"/>
      <c r="AL23" s="33"/>
      <c r="AM23" s="33"/>
      <c r="AN23" s="33"/>
      <c r="AO23" s="33"/>
    </row>
    <row r="24" spans="1:41" ht="13.2" customHeight="1">
      <c r="A24" s="43"/>
      <c r="B24" s="43"/>
      <c r="C24" s="43"/>
      <c r="D24" s="43"/>
      <c r="E24" s="43"/>
      <c r="F24" s="43"/>
      <c r="G24" s="43"/>
      <c r="H24" s="43"/>
      <c r="I24" s="43"/>
      <c r="J24" s="43"/>
      <c r="K24" s="43"/>
      <c r="L24" s="43"/>
      <c r="M24" s="43"/>
      <c r="N24" s="43"/>
      <c r="O24" s="43"/>
      <c r="P24" s="43"/>
      <c r="Q24" s="43"/>
      <c r="R24" s="43"/>
      <c r="S24" s="43"/>
      <c r="T24" s="43"/>
      <c r="U24" s="43"/>
      <c r="V24" s="43"/>
      <c r="W24" s="33"/>
      <c r="X24" s="33"/>
      <c r="Y24" s="33"/>
      <c r="Z24" s="33"/>
      <c r="AA24" s="33"/>
      <c r="AB24" s="33"/>
      <c r="AC24" s="33"/>
      <c r="AD24" s="33"/>
      <c r="AE24" s="33"/>
      <c r="AF24" s="33"/>
      <c r="AG24" s="33"/>
      <c r="AH24" s="33"/>
      <c r="AI24" s="33"/>
    </row>
    <row r="25" spans="1:41" ht="18.899999999999999" customHeight="1">
      <c r="A25" s="29">
        <v>2</v>
      </c>
      <c r="B25" s="29" t="s">
        <v>270</v>
      </c>
      <c r="C25" s="29"/>
      <c r="D25" s="29"/>
      <c r="E25" s="29"/>
      <c r="F25" s="450" t="s">
        <v>115</v>
      </c>
      <c r="G25" s="450"/>
      <c r="H25" s="450"/>
      <c r="I25" s="450"/>
      <c r="J25" s="450"/>
      <c r="K25" s="450"/>
      <c r="L25" s="450"/>
      <c r="M25" s="450"/>
      <c r="N25" s="450"/>
      <c r="O25" s="450"/>
      <c r="P25" s="450"/>
      <c r="Q25" s="450"/>
      <c r="R25" s="450"/>
      <c r="S25" s="450"/>
      <c r="T25" s="450"/>
      <c r="U25" s="450"/>
      <c r="V25" s="450"/>
      <c r="W25" s="421"/>
      <c r="X25" s="21"/>
    </row>
    <row r="26" spans="1:41" ht="18.899999999999999" customHeight="1">
      <c r="A26" s="29"/>
      <c r="B26" s="29"/>
      <c r="C26" s="29"/>
      <c r="D26" s="29"/>
      <c r="E26" s="179"/>
      <c r="F26" s="450"/>
      <c r="G26" s="450"/>
      <c r="H26" s="450"/>
      <c r="I26" s="450"/>
      <c r="J26" s="450"/>
      <c r="K26" s="450"/>
      <c r="L26" s="450"/>
      <c r="M26" s="450"/>
      <c r="N26" s="450"/>
      <c r="O26" s="450"/>
      <c r="P26" s="450"/>
      <c r="Q26" s="450"/>
      <c r="R26" s="450"/>
      <c r="S26" s="450"/>
      <c r="T26" s="450"/>
      <c r="U26" s="450"/>
      <c r="V26" s="450"/>
      <c r="W26" s="421"/>
      <c r="X26" s="21"/>
    </row>
    <row r="27" spans="1:41" ht="12.6" customHeight="1">
      <c r="A27" s="29"/>
      <c r="B27" s="29"/>
      <c r="C27" s="29"/>
      <c r="D27" s="29"/>
      <c r="E27" s="179"/>
      <c r="F27" s="179"/>
      <c r="G27" s="179"/>
      <c r="H27" s="179"/>
      <c r="I27" s="179"/>
      <c r="J27" s="179"/>
      <c r="K27" s="179"/>
      <c r="L27" s="179"/>
      <c r="M27" s="179"/>
      <c r="N27" s="179"/>
      <c r="O27" s="179"/>
      <c r="P27" s="179"/>
      <c r="Q27" s="179"/>
      <c r="R27" s="179"/>
      <c r="S27" s="179"/>
      <c r="T27" s="179"/>
      <c r="U27" s="179"/>
      <c r="V27" s="179"/>
      <c r="W27" s="21"/>
      <c r="X27" s="21"/>
    </row>
    <row r="28" spans="1:41" ht="18.899999999999999" customHeight="1">
      <c r="A28" s="29">
        <v>3</v>
      </c>
      <c r="B28" s="29" t="s">
        <v>271</v>
      </c>
      <c r="C28" s="29"/>
      <c r="D28" s="29"/>
      <c r="E28" s="179"/>
      <c r="F28" s="436"/>
      <c r="G28" s="437"/>
      <c r="H28" s="437"/>
      <c r="I28" s="437"/>
      <c r="J28" s="437"/>
      <c r="K28" s="437"/>
      <c r="L28" s="437"/>
      <c r="M28" s="437"/>
      <c r="N28" s="437"/>
      <c r="O28" s="437"/>
      <c r="P28" s="437"/>
      <c r="Q28" s="437"/>
      <c r="R28" s="437"/>
      <c r="S28" s="437"/>
      <c r="T28" s="437"/>
      <c r="U28" s="437"/>
      <c r="V28" s="437"/>
      <c r="W28" s="437"/>
      <c r="X28" s="6"/>
    </row>
    <row r="29" spans="1:41" ht="18.899999999999999" customHeight="1">
      <c r="A29" s="29"/>
      <c r="B29" s="29"/>
      <c r="C29" s="29"/>
      <c r="D29" s="29"/>
      <c r="E29" s="179"/>
      <c r="F29" s="437"/>
      <c r="G29" s="437"/>
      <c r="H29" s="437"/>
      <c r="I29" s="437"/>
      <c r="J29" s="437"/>
      <c r="K29" s="437"/>
      <c r="L29" s="437"/>
      <c r="M29" s="437"/>
      <c r="N29" s="437"/>
      <c r="O29" s="437"/>
      <c r="P29" s="437"/>
      <c r="Q29" s="437"/>
      <c r="R29" s="437"/>
      <c r="S29" s="437"/>
      <c r="T29" s="437"/>
      <c r="U29" s="437"/>
      <c r="V29" s="437"/>
      <c r="W29" s="437"/>
      <c r="X29" s="6"/>
    </row>
    <row r="30" spans="1:41" ht="18.600000000000001" customHeight="1">
      <c r="A30" s="43"/>
      <c r="B30" s="43"/>
      <c r="C30" s="43"/>
      <c r="D30" s="43"/>
      <c r="E30" s="43"/>
      <c r="F30" s="437"/>
      <c r="G30" s="437"/>
      <c r="H30" s="437"/>
      <c r="I30" s="437"/>
      <c r="J30" s="437"/>
      <c r="K30" s="437"/>
      <c r="L30" s="437"/>
      <c r="M30" s="437"/>
      <c r="N30" s="437"/>
      <c r="O30" s="437"/>
      <c r="P30" s="437"/>
      <c r="Q30" s="437"/>
      <c r="R30" s="437"/>
      <c r="S30" s="437"/>
      <c r="T30" s="437"/>
      <c r="U30" s="437"/>
      <c r="V30" s="437"/>
      <c r="W30" s="437"/>
      <c r="X30" s="6"/>
    </row>
    <row r="31" spans="1:41" ht="15" customHeight="1">
      <c r="A31" s="43"/>
      <c r="B31" s="43"/>
      <c r="C31" s="43"/>
      <c r="D31" s="43"/>
      <c r="E31" s="43"/>
      <c r="F31" s="180"/>
      <c r="G31" s="180"/>
      <c r="H31" s="180"/>
      <c r="I31" s="180"/>
      <c r="J31" s="180"/>
      <c r="K31" s="180"/>
      <c r="L31" s="180"/>
      <c r="M31" s="180"/>
      <c r="N31" s="180"/>
      <c r="O31" s="180"/>
      <c r="P31" s="180"/>
      <c r="Q31" s="180"/>
      <c r="R31" s="180"/>
      <c r="S31" s="180"/>
      <c r="T31" s="180"/>
      <c r="U31" s="180"/>
      <c r="V31" s="180"/>
    </row>
    <row r="32" spans="1:41" ht="18.899999999999999" customHeight="1">
      <c r="A32" s="29">
        <v>4</v>
      </c>
      <c r="B32" s="29" t="s">
        <v>268</v>
      </c>
      <c r="C32" s="29"/>
      <c r="D32" s="29"/>
      <c r="E32" s="29"/>
      <c r="F32" s="29" t="s">
        <v>75</v>
      </c>
      <c r="G32" s="29"/>
      <c r="H32" s="29"/>
      <c r="I32" s="29"/>
      <c r="J32" s="29"/>
      <c r="K32" s="29"/>
      <c r="L32" s="29"/>
      <c r="M32" s="29"/>
      <c r="N32" s="29"/>
      <c r="O32" s="29"/>
      <c r="P32" s="29"/>
      <c r="Q32" s="29"/>
      <c r="R32" s="29"/>
      <c r="S32" s="29"/>
      <c r="T32" s="29"/>
      <c r="U32" s="29"/>
      <c r="V32" s="29"/>
    </row>
    <row r="33" spans="1:24" ht="9" customHeight="1">
      <c r="A33" s="29"/>
      <c r="B33" s="29"/>
      <c r="C33" s="29"/>
      <c r="D33" s="29"/>
      <c r="E33" s="29"/>
      <c r="F33" s="29"/>
      <c r="G33" s="29"/>
      <c r="H33" s="29"/>
      <c r="I33" s="29"/>
      <c r="J33" s="29"/>
      <c r="K33" s="29"/>
      <c r="L33" s="29"/>
      <c r="M33" s="29"/>
      <c r="N33" s="29"/>
      <c r="O33" s="29"/>
      <c r="P33" s="29"/>
      <c r="Q33" s="29"/>
      <c r="R33" s="29"/>
      <c r="S33" s="29"/>
      <c r="T33" s="29"/>
      <c r="U33" s="29"/>
      <c r="V33" s="29"/>
    </row>
    <row r="34" spans="1:24" ht="18.899999999999999" customHeight="1">
      <c r="A34" s="29">
        <v>5</v>
      </c>
      <c r="B34" s="29" t="s">
        <v>272</v>
      </c>
      <c r="C34" s="29"/>
      <c r="D34" s="29"/>
      <c r="E34" s="29"/>
      <c r="F34" s="29" t="s">
        <v>273</v>
      </c>
      <c r="G34" s="29"/>
      <c r="H34" s="29"/>
      <c r="I34" s="29"/>
      <c r="J34" s="29"/>
      <c r="K34" s="29"/>
      <c r="L34" s="29"/>
      <c r="M34" s="29"/>
      <c r="N34" s="29"/>
      <c r="O34" s="29"/>
      <c r="P34" s="29"/>
      <c r="Q34" s="29"/>
      <c r="R34" s="29"/>
      <c r="S34" s="29"/>
      <c r="T34" s="29"/>
      <c r="U34" s="29"/>
      <c r="V34" s="29"/>
    </row>
    <row r="35" spans="1:24" ht="9" customHeight="1">
      <c r="A35" s="29"/>
      <c r="B35" s="29"/>
      <c r="C35" s="29"/>
      <c r="D35" s="29"/>
      <c r="E35" s="29"/>
      <c r="F35" s="29"/>
      <c r="G35" s="29"/>
      <c r="H35" s="29"/>
      <c r="I35" s="29"/>
      <c r="J35" s="29"/>
      <c r="K35" s="29"/>
      <c r="L35" s="29"/>
      <c r="M35" s="29"/>
      <c r="N35" s="29"/>
      <c r="O35" s="29"/>
      <c r="P35" s="29"/>
      <c r="Q35" s="29"/>
      <c r="R35" s="29"/>
      <c r="S35" s="29"/>
      <c r="T35" s="29"/>
      <c r="U35" s="29"/>
      <c r="V35" s="29"/>
      <c r="W35" s="7"/>
    </row>
    <row r="36" spans="1:24" ht="18.899999999999999" customHeight="1">
      <c r="A36" s="29">
        <v>6</v>
      </c>
      <c r="B36" s="29" t="s">
        <v>274</v>
      </c>
      <c r="C36" s="29"/>
      <c r="D36" s="29"/>
      <c r="E36" s="29"/>
      <c r="F36" s="29" t="s">
        <v>114</v>
      </c>
      <c r="G36" s="29"/>
      <c r="H36" s="29"/>
      <c r="I36" s="29"/>
      <c r="J36" s="29"/>
      <c r="K36" s="29"/>
      <c r="L36" s="29"/>
      <c r="M36" s="29"/>
      <c r="N36" s="29"/>
      <c r="O36" s="29"/>
      <c r="P36" s="29"/>
      <c r="Q36" s="29"/>
      <c r="R36" s="29"/>
      <c r="S36" s="29"/>
      <c r="T36" s="29"/>
      <c r="U36" s="29"/>
      <c r="V36" s="29"/>
    </row>
    <row r="37" spans="1:24" ht="9" customHeight="1">
      <c r="A37" s="43"/>
      <c r="B37" s="43"/>
      <c r="C37" s="43"/>
      <c r="D37" s="43"/>
      <c r="E37" s="43"/>
      <c r="F37" s="43"/>
      <c r="G37" s="43"/>
      <c r="H37" s="43"/>
      <c r="I37" s="43"/>
      <c r="J37" s="43"/>
      <c r="K37" s="43"/>
      <c r="L37" s="43"/>
      <c r="M37" s="43"/>
      <c r="N37" s="43"/>
      <c r="O37" s="43"/>
      <c r="P37" s="43"/>
      <c r="Q37" s="43"/>
      <c r="R37" s="43"/>
      <c r="S37" s="43"/>
      <c r="T37" s="43"/>
      <c r="U37" s="43"/>
      <c r="V37" s="43"/>
    </row>
    <row r="38" spans="1:24" ht="18.899999999999999" customHeight="1">
      <c r="A38" s="72" t="s">
        <v>729</v>
      </c>
      <c r="B38" s="29" t="s">
        <v>730</v>
      </c>
      <c r="C38" s="29"/>
      <c r="D38" s="29"/>
      <c r="E38" s="29"/>
      <c r="F38" s="29"/>
      <c r="G38" s="29"/>
      <c r="H38" s="29"/>
      <c r="I38" s="29"/>
      <c r="J38" s="29"/>
      <c r="K38" s="29"/>
      <c r="L38" s="29"/>
      <c r="M38" s="29"/>
      <c r="N38" s="29"/>
      <c r="O38" s="29"/>
      <c r="P38" s="29"/>
      <c r="Q38" s="29"/>
      <c r="R38" s="29"/>
      <c r="S38" s="29"/>
      <c r="T38" s="29"/>
      <c r="U38" s="29"/>
      <c r="V38" s="29"/>
    </row>
    <row r="39" spans="1:24" ht="18.899999999999999" customHeight="1">
      <c r="A39" s="29"/>
      <c r="B39" s="29"/>
      <c r="C39" s="29"/>
      <c r="D39" s="29"/>
      <c r="E39" s="29"/>
      <c r="F39" s="29"/>
      <c r="G39" s="29"/>
      <c r="H39" s="29"/>
      <c r="I39" s="29"/>
      <c r="J39" s="29"/>
      <c r="K39" s="29"/>
      <c r="L39" s="29"/>
      <c r="M39" s="29"/>
      <c r="N39" s="29"/>
      <c r="O39" s="29"/>
      <c r="P39" s="29"/>
      <c r="Q39" s="29"/>
      <c r="R39" s="29"/>
      <c r="S39" s="29"/>
      <c r="T39" s="29"/>
      <c r="U39" s="29"/>
      <c r="V39" s="29"/>
    </row>
    <row r="40" spans="1:24" ht="15" customHeight="1">
      <c r="A40" s="345"/>
      <c r="B40" s="346"/>
      <c r="C40" s="347"/>
      <c r="D40" s="347"/>
      <c r="E40" s="348" ph="1"/>
      <c r="F40" s="349" t="s" ph="1">
        <v>725</v>
      </c>
      <c r="G40" s="383" ph="1"/>
      <c r="H40" s="446" t="str">
        <f>PHONETIC(基本情報入力シート!$B$15)</f>
        <v/>
      </c>
      <c r="I40" s="447"/>
      <c r="J40" s="447"/>
      <c r="K40" s="447"/>
      <c r="L40" s="447"/>
      <c r="M40" s="447"/>
      <c r="N40" s="350"/>
      <c r="O40" s="350"/>
      <c r="P40" s="350"/>
      <c r="Q40" s="350"/>
      <c r="R40" s="350"/>
      <c r="S40" s="350"/>
      <c r="T40" s="350"/>
      <c r="U40" s="350"/>
      <c r="V40" s="350"/>
      <c r="W40" s="351"/>
      <c r="X40" s="352"/>
    </row>
    <row r="41" spans="1:24" ht="22.95" customHeight="1">
      <c r="A41" s="353" t="s">
        <v>720</v>
      </c>
      <c r="B41" s="354"/>
      <c r="C41" s="354"/>
      <c r="D41" s="354"/>
      <c r="E41" s="354"/>
      <c r="F41" s="355" t="s">
        <v>726</v>
      </c>
      <c r="G41" s="384"/>
      <c r="H41" s="448">
        <f>基本情報入力シート!B15</f>
        <v>0</v>
      </c>
      <c r="I41" s="448"/>
      <c r="J41" s="448"/>
      <c r="K41" s="448"/>
      <c r="L41" s="448"/>
      <c r="M41" s="448"/>
      <c r="N41" s="72" t="s">
        <v>712</v>
      </c>
      <c r="O41" s="72"/>
      <c r="P41" s="72"/>
      <c r="Q41" s="72"/>
      <c r="R41" s="443">
        <f>基本情報入力シート!D15</f>
        <v>0</v>
      </c>
      <c r="S41" s="443"/>
      <c r="T41" s="443"/>
      <c r="U41" s="443"/>
      <c r="V41" s="443"/>
      <c r="W41" s="444"/>
      <c r="X41" s="445"/>
    </row>
    <row r="42" spans="1:24" ht="25.95" customHeight="1">
      <c r="A42" s="356"/>
      <c r="B42" s="357"/>
      <c r="C42" s="357"/>
      <c r="D42" s="357"/>
      <c r="E42" s="357"/>
      <c r="F42" s="358" t="s">
        <v>713</v>
      </c>
      <c r="G42" s="385"/>
      <c r="H42" s="449">
        <f>基本情報入力シート!B16</f>
        <v>0</v>
      </c>
      <c r="I42" s="449"/>
      <c r="J42" s="449"/>
      <c r="K42" s="449"/>
      <c r="L42" s="449"/>
      <c r="M42" s="449"/>
      <c r="N42" s="449"/>
      <c r="O42" s="449"/>
      <c r="P42" s="359"/>
      <c r="Q42" s="359"/>
      <c r="R42" s="359"/>
      <c r="S42" s="359"/>
      <c r="T42" s="359"/>
      <c r="U42" s="359"/>
      <c r="V42" s="359"/>
      <c r="W42" s="360"/>
      <c r="X42" s="361"/>
    </row>
    <row r="43" spans="1:24" ht="19.95" customHeight="1">
      <c r="A43" s="353" t="s">
        <v>714</v>
      </c>
      <c r="B43" s="354"/>
      <c r="C43" s="354"/>
      <c r="D43" s="354"/>
      <c r="E43" s="354"/>
      <c r="F43" s="362" t="s" ph="1">
        <v>715</v>
      </c>
      <c r="G43" s="386" ph="1"/>
      <c r="H43" s="443">
        <f>基本情報入力シート!B17</f>
        <v>0</v>
      </c>
      <c r="I43" s="443"/>
      <c r="J43" s="443"/>
      <c r="K43" s="443"/>
      <c r="L43" s="443"/>
      <c r="M43" s="363"/>
      <c r="N43" s="363"/>
      <c r="O43" s="363"/>
      <c r="P43" s="72"/>
      <c r="Q43" s="72"/>
      <c r="R43" s="72"/>
      <c r="S43" s="72"/>
      <c r="T43" s="72"/>
      <c r="U43" s="72"/>
      <c r="V43" s="72"/>
      <c r="X43" s="364"/>
    </row>
    <row r="44" spans="1:24" ht="39.6" customHeight="1">
      <c r="A44" s="353" t="s">
        <v>716</v>
      </c>
      <c r="B44" s="354"/>
      <c r="C44" s="354"/>
      <c r="D44" s="354"/>
      <c r="E44" s="354"/>
      <c r="F44" s="365" t="s">
        <v>717</v>
      </c>
      <c r="G44" s="366"/>
      <c r="H44" s="367"/>
      <c r="I44" s="367"/>
      <c r="J44" s="440" t="str">
        <f>基本情報入力シート!I18</f>
        <v>選択して下さい▼</v>
      </c>
      <c r="K44" s="440"/>
      <c r="L44" s="440"/>
      <c r="M44" s="440"/>
      <c r="N44" s="440"/>
      <c r="O44" s="440"/>
      <c r="P44" s="440"/>
      <c r="Q44" s="440"/>
      <c r="R44" s="440"/>
      <c r="S44" s="440"/>
      <c r="T44" s="440"/>
      <c r="U44" s="440"/>
      <c r="V44" s="440"/>
      <c r="W44" s="441"/>
      <c r="X44" s="442"/>
    </row>
    <row r="45" spans="1:24" ht="38.4" customHeight="1">
      <c r="A45" s="368"/>
      <c r="F45" s="358" t="s">
        <v>718</v>
      </c>
      <c r="G45" s="387"/>
      <c r="H45" s="440">
        <f>基本情報入力シート!B19</f>
        <v>0</v>
      </c>
      <c r="I45" s="440"/>
      <c r="J45" s="440"/>
      <c r="K45" s="440"/>
      <c r="L45" s="440"/>
      <c r="M45" s="440"/>
      <c r="N45" s="440"/>
      <c r="O45" s="440"/>
      <c r="P45" s="440"/>
      <c r="Q45" s="440"/>
      <c r="R45" s="440"/>
      <c r="S45" s="440"/>
      <c r="T45" s="440"/>
      <c r="U45" s="440"/>
      <c r="V45" s="440"/>
      <c r="W45" s="441"/>
      <c r="X45" s="442"/>
    </row>
    <row r="46" spans="1:24" ht="39" customHeight="1">
      <c r="A46" s="52"/>
      <c r="B46" s="53"/>
      <c r="C46" s="53"/>
      <c r="D46" s="53"/>
      <c r="E46" s="53"/>
      <c r="F46" s="369" t="s">
        <v>80</v>
      </c>
      <c r="G46" s="370"/>
      <c r="H46" s="371"/>
      <c r="I46" s="388"/>
      <c r="J46" s="411">
        <f>基本情報入力シート!D16</f>
        <v>0</v>
      </c>
      <c r="K46" s="411"/>
      <c r="L46" s="411"/>
      <c r="M46" s="411"/>
      <c r="N46" s="411"/>
      <c r="O46" s="411"/>
      <c r="P46" s="411"/>
      <c r="Q46" s="411"/>
      <c r="R46" s="411"/>
      <c r="S46" s="411"/>
      <c r="T46" s="411"/>
      <c r="U46" s="411"/>
      <c r="V46" s="411"/>
      <c r="W46" s="412"/>
      <c r="X46" s="413"/>
    </row>
    <row r="47" spans="1:24" ht="18.899999999999999" customHeight="1">
      <c r="A47" s="29"/>
      <c r="B47" s="29"/>
      <c r="C47" s="29"/>
      <c r="D47" s="29"/>
      <c r="E47" s="29"/>
      <c r="F47" s="29"/>
      <c r="G47" s="29"/>
      <c r="H47" s="29"/>
      <c r="I47" s="29"/>
      <c r="J47" s="29"/>
      <c r="K47" s="29"/>
      <c r="L47" s="29"/>
      <c r="M47" s="29"/>
      <c r="N47" s="29"/>
      <c r="O47" s="29"/>
      <c r="P47" s="29"/>
      <c r="Q47" s="29"/>
      <c r="R47" s="29"/>
      <c r="S47" s="29"/>
      <c r="T47" s="29"/>
      <c r="U47" s="29"/>
      <c r="V47" s="29"/>
      <c r="W47" s="7"/>
    </row>
    <row r="48" spans="1:24" ht="18.899999999999999" customHeight="1">
      <c r="A48" s="29"/>
      <c r="B48" s="29"/>
      <c r="C48" s="29"/>
      <c r="D48" s="29"/>
      <c r="E48" s="29"/>
      <c r="F48" s="29"/>
      <c r="G48" s="29"/>
      <c r="H48" s="29"/>
      <c r="I48" s="29"/>
      <c r="J48" s="29"/>
      <c r="K48" s="29"/>
      <c r="L48" s="29"/>
      <c r="M48" s="29"/>
      <c r="N48" s="29"/>
      <c r="O48" s="29"/>
      <c r="P48" s="29"/>
      <c r="Q48" s="29"/>
      <c r="R48" s="29"/>
      <c r="S48" s="29"/>
      <c r="T48" s="29"/>
      <c r="U48" s="29"/>
      <c r="V48" s="29"/>
    </row>
    <row r="49" spans="1:23" ht="18.899999999999999" customHeight="1">
      <c r="A49" s="43"/>
      <c r="B49" s="43"/>
      <c r="C49" s="43"/>
      <c r="D49" s="43"/>
      <c r="E49" s="43"/>
      <c r="F49" s="43"/>
      <c r="G49" s="43"/>
      <c r="H49" s="43"/>
      <c r="I49" s="43"/>
      <c r="J49" s="43"/>
      <c r="K49" s="43"/>
      <c r="L49" s="43"/>
      <c r="M49" s="43"/>
      <c r="N49" s="43"/>
      <c r="O49" s="43"/>
      <c r="P49" s="43"/>
      <c r="Q49" s="43"/>
      <c r="R49" s="43"/>
      <c r="S49" s="43"/>
      <c r="T49" s="43"/>
      <c r="U49" s="43"/>
      <c r="V49" s="43"/>
    </row>
    <row r="50" spans="1:23" ht="25.95" customHeight="1">
      <c r="A50" s="34"/>
      <c r="B50" s="72"/>
      <c r="C50" s="34"/>
      <c r="D50" s="34"/>
      <c r="E50" s="45" ph="1"/>
      <c r="F50" s="43" ph="1"/>
      <c r="G50" s="42" ph="1"/>
      <c r="H50" s="42"/>
      <c r="I50" s="42"/>
      <c r="J50" s="42"/>
      <c r="K50" s="42"/>
      <c r="L50" s="42"/>
      <c r="M50" s="46"/>
      <c r="N50" s="41"/>
      <c r="O50" s="41"/>
      <c r="P50" s="41"/>
      <c r="Q50" s="41"/>
      <c r="R50" s="41"/>
      <c r="S50" s="41"/>
      <c r="T50" s="41"/>
      <c r="U50" s="41"/>
      <c r="V50" s="41"/>
      <c r="W50" s="7"/>
    </row>
    <row r="51" spans="1:23" ht="25.95" customHeight="1">
      <c r="A51" s="34"/>
      <c r="B51" s="34"/>
      <c r="C51" s="34"/>
      <c r="D51" s="34"/>
      <c r="E51" s="47"/>
      <c r="F51" s="43" ph="1"/>
      <c r="G51" s="43" ph="1"/>
      <c r="H51" s="43"/>
      <c r="I51" s="41"/>
      <c r="J51" s="41"/>
      <c r="K51" s="41"/>
      <c r="L51" s="41"/>
      <c r="M51" s="41"/>
      <c r="N51" s="41"/>
      <c r="O51" s="41"/>
      <c r="P51" s="41"/>
      <c r="Q51" s="41"/>
      <c r="R51" s="41"/>
      <c r="S51" s="41"/>
      <c r="T51" s="41"/>
      <c r="U51" s="41"/>
      <c r="V51" s="41"/>
      <c r="W51" s="7"/>
    </row>
    <row r="52" spans="1:23" ht="25.95" customHeight="1">
      <c r="A52" s="34"/>
      <c r="B52" s="34"/>
      <c r="C52" s="34"/>
      <c r="D52" s="34"/>
      <c r="E52" s="47"/>
      <c r="F52" s="29"/>
      <c r="G52" s="29"/>
      <c r="H52" s="29"/>
      <c r="I52" s="29"/>
      <c r="J52" s="29"/>
      <c r="K52" s="29"/>
      <c r="L52" s="29"/>
      <c r="M52" s="29"/>
      <c r="N52" s="29"/>
      <c r="O52" s="29"/>
      <c r="P52" s="29"/>
      <c r="Q52" s="29"/>
      <c r="R52" s="29"/>
      <c r="S52" s="29"/>
      <c r="T52" s="29"/>
      <c r="U52" s="29"/>
      <c r="V52" s="29"/>
    </row>
    <row r="53" spans="1:23" ht="25.95" customHeight="1">
      <c r="A53" s="34"/>
      <c r="B53" s="34"/>
      <c r="C53" s="34"/>
      <c r="D53" s="34"/>
      <c r="E53" s="35"/>
      <c r="F53" s="36" ph="1"/>
      <c r="G53" s="36" ph="1"/>
      <c r="H53" s="36" ph="1"/>
      <c r="I53" s="37" ph="1"/>
      <c r="J53" s="37"/>
      <c r="K53" s="37"/>
      <c r="L53" s="37"/>
      <c r="M53" s="37"/>
      <c r="N53" s="37"/>
      <c r="O53" s="37"/>
      <c r="P53" s="37"/>
      <c r="Q53" s="37"/>
      <c r="R53" s="37"/>
      <c r="S53" s="37"/>
      <c r="T53" s="37"/>
      <c r="U53" s="37"/>
      <c r="V53" s="37"/>
    </row>
    <row r="54" spans="1:23" ht="18.899999999999999" customHeight="1">
      <c r="A54" s="25"/>
      <c r="B54" s="25"/>
      <c r="C54" s="25"/>
      <c r="D54" s="25"/>
      <c r="E54" s="25"/>
      <c r="F54" s="25"/>
      <c r="G54" s="25"/>
      <c r="H54" s="25"/>
      <c r="I54" s="25"/>
      <c r="J54" s="25"/>
      <c r="K54" s="25"/>
      <c r="L54" s="25"/>
      <c r="M54" s="25"/>
      <c r="N54" s="25"/>
      <c r="O54" s="25"/>
      <c r="P54" s="25"/>
      <c r="Q54" s="25"/>
      <c r="R54" s="25"/>
      <c r="S54" s="25"/>
      <c r="T54" s="25"/>
      <c r="U54" s="25"/>
      <c r="V54" s="25"/>
    </row>
  </sheetData>
  <sheetProtection algorithmName="SHA-512" hashValue="XDYUr6AFDrk6UUChaERVG4om8Wsp5N/BM+nUAcZ9SJBVurbBAd42NodC6XJ0SoJzKeyxnsStpJtNpCAUaWaagA==" saltValue="4RefqdCpkhRyHf6K8/UnMQ==" spinCount="100000" sheet="1" objects="1" scenarios="1"/>
  <mergeCells count="27">
    <mergeCell ref="C17:W19"/>
    <mergeCell ref="F28:W30"/>
    <mergeCell ref="A20:X20"/>
    <mergeCell ref="J44:X44"/>
    <mergeCell ref="H45:X45"/>
    <mergeCell ref="R41:X41"/>
    <mergeCell ref="H40:M40"/>
    <mergeCell ref="H41:M41"/>
    <mergeCell ref="H42:O42"/>
    <mergeCell ref="H43:L43"/>
    <mergeCell ref="F25:W26"/>
    <mergeCell ref="J46:X46"/>
    <mergeCell ref="T2:V2"/>
    <mergeCell ref="B6:D6"/>
    <mergeCell ref="F7:G13"/>
    <mergeCell ref="H7:L8"/>
    <mergeCell ref="M13:O13"/>
    <mergeCell ref="M7:O7"/>
    <mergeCell ref="P7:X8"/>
    <mergeCell ref="M10:X11"/>
    <mergeCell ref="Q13:W13"/>
    <mergeCell ref="W3:X3"/>
    <mergeCell ref="A15:V15"/>
    <mergeCell ref="N21:T21"/>
    <mergeCell ref="N22:T22"/>
    <mergeCell ref="N23:T23"/>
    <mergeCell ref="W4:X4"/>
  </mergeCells>
  <phoneticPr fontId="3" type="Hiragana"/>
  <conditionalFormatting sqref="M21:M23 Y21:Y23">
    <cfRule type="expression" dxfId="4" priority="2" stopIfTrue="1">
      <formula>$M$21=0</formula>
    </cfRule>
  </conditionalFormatting>
  <dataValidations xWindow="511" yWindow="655" count="7">
    <dataValidation allowBlank="1" showInputMessage="1" showErrorMessage="1" prompt="東京都知事名を入力してください。" sqref="E6 G6:I6" xr:uid="{00000000-0002-0000-0100-000000000000}"/>
    <dataValidation allowBlank="1" showInputMessage="1" showErrorMessage="1" prompt="問合せに対応できる方の氏名(ふりがなつき)を入力してください。" sqref="E50 E40" xr:uid="{00000000-0002-0000-0100-000001000000}"/>
    <dataValidation allowBlank="1" showInputMessage="1" showErrorMessage="1" prompt="法人の場合、理事長等の代表者名はこちらに入力してください。_x000a_第5号様式に反映します。" sqref="P13" xr:uid="{00000000-0002-0000-0100-000002000000}"/>
    <dataValidation allowBlank="1" showInputMessage="1" showErrorMessage="1" prompt="学校・施設等での管理番号等にご活用ください。無い場合は、記入不要です。" sqref="W3 Y3:AD3" xr:uid="{00000000-0002-0000-0100-000003000000}"/>
    <dataValidation allowBlank="1" showErrorMessage="1" prompt="入力不要です。第3号様式から反映します。" sqref="N22:T22" xr:uid="{00000000-0002-0000-0100-000004000000}"/>
    <dataValidation allowBlank="1" showInputMessage="1" showErrorMessage="1" promptTitle="【今回変更増額】" prompt="入力不要です。変更申請額と既交付決定額の差額となります。" sqref="N23:T23" xr:uid="{00000000-0002-0000-0100-000005000000}"/>
    <dataValidation allowBlank="1" showInputMessage="1" showErrorMessage="1" promptTitle="【変更申請金額】" prompt="入力不要です。第3号様式から反映します。" sqref="N21:T21" xr:uid="{00000000-0002-0000-0100-000006000000}"/>
  </dataValidations>
  <printOptions horizontalCentered="1"/>
  <pageMargins left="0.25" right="0.25" top="0.75" bottom="0.75" header="0.3" footer="0.3"/>
  <pageSetup paperSize="9" scale="86"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T554"/>
  <sheetViews>
    <sheetView showGridLines="0" view="pageBreakPreview" zoomScale="90" zoomScaleNormal="100" zoomScaleSheetLayoutView="90" workbookViewId="0">
      <selection activeCell="A3" sqref="A3"/>
    </sheetView>
  </sheetViews>
  <sheetFormatPr defaultColWidth="9" defaultRowHeight="13.2"/>
  <cols>
    <col min="1" max="1" width="4.6640625" customWidth="1"/>
    <col min="2" max="2" width="18.6640625" customWidth="1"/>
    <col min="3" max="3" width="6.44140625" customWidth="1"/>
    <col min="4" max="4" width="14.6640625" style="85" customWidth="1"/>
    <col min="5" max="5" width="10.33203125" style="80" customWidth="1"/>
    <col min="6" max="6" width="12.6640625" customWidth="1"/>
    <col min="7" max="7" width="5.88671875" style="2" customWidth="1"/>
    <col min="8" max="8" width="17.77734375" customWidth="1"/>
    <col min="9" max="9" width="4.44140625" customWidth="1"/>
    <col min="10" max="10" width="17.77734375" customWidth="1"/>
    <col min="11" max="11" width="10.33203125" customWidth="1"/>
    <col min="12" max="12" width="9" customWidth="1"/>
    <col min="13" max="13" width="20.109375" customWidth="1"/>
    <col min="14" max="14" width="10" style="108" hidden="1" customWidth="1"/>
    <col min="15" max="15" width="9.33203125" style="108" hidden="1" customWidth="1"/>
    <col min="16" max="16" width="9" style="108" hidden="1" customWidth="1"/>
    <col min="17" max="17" width="20.44140625" hidden="1" customWidth="1"/>
    <col min="19" max="19" width="24.6640625" customWidth="1"/>
    <col min="20" max="20" width="21.88671875" customWidth="1"/>
    <col min="21" max="21" width="23" customWidth="1"/>
    <col min="22" max="22" width="23.44140625" customWidth="1"/>
  </cols>
  <sheetData>
    <row r="1" spans="1:20" ht="40.200000000000003" customHeight="1">
      <c r="A1" s="38"/>
      <c r="B1" s="24"/>
      <c r="C1" s="76"/>
      <c r="D1" s="81"/>
      <c r="E1" s="77"/>
      <c r="F1" s="76"/>
      <c r="G1" s="133"/>
      <c r="H1" s="76"/>
      <c r="I1" s="76"/>
      <c r="J1" s="76"/>
      <c r="K1" s="76"/>
      <c r="L1" s="6"/>
      <c r="M1" s="6"/>
    </row>
    <row r="2" spans="1:20" ht="30" customHeight="1">
      <c r="A2" s="75"/>
      <c r="B2" s="6"/>
      <c r="C2" s="6"/>
      <c r="D2" s="82"/>
      <c r="E2" s="78"/>
      <c r="F2" s="6"/>
      <c r="G2" s="134"/>
      <c r="H2" s="6"/>
      <c r="I2" s="6"/>
      <c r="J2" s="6"/>
      <c r="K2" s="6"/>
      <c r="L2" s="6"/>
      <c r="M2" s="6"/>
      <c r="N2" s="491"/>
      <c r="O2" s="491"/>
    </row>
    <row r="3" spans="1:20" ht="18">
      <c r="A3" s="29" t="s">
        <v>12</v>
      </c>
      <c r="B3" s="29"/>
      <c r="C3" s="29"/>
      <c r="D3" s="71"/>
      <c r="E3" s="34"/>
      <c r="F3" s="29"/>
      <c r="G3" s="74"/>
      <c r="H3" s="29"/>
      <c r="I3" s="29"/>
      <c r="J3" s="29"/>
      <c r="K3" s="29"/>
      <c r="L3" s="50"/>
      <c r="M3" s="183"/>
      <c r="N3" s="107"/>
    </row>
    <row r="4" spans="1:20" s="1" customFormat="1" ht="16.5" customHeight="1">
      <c r="A4" s="494" t="s">
        <v>734</v>
      </c>
      <c r="B4" s="494"/>
      <c r="C4" s="494"/>
      <c r="D4" s="494"/>
      <c r="E4" s="494"/>
      <c r="F4" s="494"/>
      <c r="G4" s="494"/>
      <c r="H4" s="494"/>
      <c r="I4" s="184"/>
      <c r="J4" s="184"/>
      <c r="K4" s="50"/>
      <c r="L4" s="51" t="s">
        <v>284</v>
      </c>
      <c r="M4" s="380" t="str">
        <f>IF(補助金番号=0, "", 補助金番号)</f>
        <v/>
      </c>
      <c r="N4" s="107"/>
      <c r="O4" s="108"/>
      <c r="P4" s="108"/>
    </row>
    <row r="5" spans="1:20" ht="13.5" customHeight="1">
      <c r="A5" s="29"/>
      <c r="B5" s="29"/>
      <c r="C5" s="29"/>
      <c r="D5" s="71"/>
      <c r="E5" s="34"/>
      <c r="F5" s="29"/>
      <c r="G5" s="74"/>
      <c r="H5" s="50"/>
      <c r="I5" s="50"/>
      <c r="J5" s="50"/>
      <c r="K5" s="50"/>
      <c r="L5" s="51" t="s">
        <v>121</v>
      </c>
      <c r="M5" s="381" t="str">
        <f>IF(法人名=0, "", 法人名)</f>
        <v/>
      </c>
      <c r="N5" s="113"/>
      <c r="O5" s="112"/>
    </row>
    <row r="6" spans="1:20" ht="13.5" customHeight="1">
      <c r="A6" s="29"/>
      <c r="B6" s="29"/>
      <c r="C6" s="29"/>
      <c r="D6" s="71"/>
      <c r="E6" s="34"/>
      <c r="F6" s="29"/>
      <c r="G6" s="74"/>
      <c r="H6" s="50"/>
      <c r="I6" s="50"/>
      <c r="J6" s="50"/>
      <c r="K6" s="50"/>
      <c r="L6" s="185"/>
      <c r="M6" s="186"/>
      <c r="N6" s="107"/>
    </row>
    <row r="7" spans="1:20" ht="13.5" customHeight="1" thickBot="1">
      <c r="A7" s="29" t="s">
        <v>123</v>
      </c>
      <c r="B7" s="29"/>
      <c r="C7" s="29"/>
      <c r="D7" s="71"/>
      <c r="E7" s="34"/>
      <c r="F7" s="29"/>
      <c r="G7" s="74"/>
      <c r="H7" s="50"/>
      <c r="I7" s="50"/>
      <c r="J7" s="50"/>
      <c r="K7" s="50"/>
      <c r="L7" s="187"/>
      <c r="M7" s="188"/>
      <c r="N7" s="106" t="s">
        <v>237</v>
      </c>
      <c r="O7" s="106"/>
      <c r="P7" s="115" t="s">
        <v>238</v>
      </c>
      <c r="Q7" s="105" t="s">
        <v>280</v>
      </c>
      <c r="S7" s="2"/>
    </row>
    <row r="8" spans="1:20" ht="36" customHeight="1" thickBot="1">
      <c r="A8" s="253"/>
      <c r="B8" s="247" t="s">
        <v>57</v>
      </c>
      <c r="C8" s="486" t="s">
        <v>56</v>
      </c>
      <c r="D8" s="488"/>
      <c r="E8" s="488"/>
      <c r="F8" s="489"/>
      <c r="G8" s="189"/>
      <c r="H8" s="190" t="s">
        <v>124</v>
      </c>
      <c r="I8" s="190"/>
      <c r="J8" s="190"/>
      <c r="K8" s="486" t="s">
        <v>723</v>
      </c>
      <c r="L8" s="487"/>
      <c r="M8" s="254" t="s">
        <v>55</v>
      </c>
      <c r="N8" s="114" t="s">
        <v>235</v>
      </c>
      <c r="O8" s="106" t="s">
        <v>236</v>
      </c>
      <c r="P8" s="115" t="s">
        <v>239</v>
      </c>
      <c r="Q8" s="105" t="s">
        <v>281</v>
      </c>
      <c r="R8" s="2"/>
      <c r="S8" s="22"/>
      <c r="T8" s="22"/>
    </row>
    <row r="9" spans="1:20" ht="18" customHeight="1">
      <c r="A9" s="191"/>
      <c r="B9" s="289" t="s">
        <v>131</v>
      </c>
      <c r="C9" s="192"/>
      <c r="D9" s="193" t="s">
        <v>54</v>
      </c>
      <c r="E9" s="194" t="s">
        <v>50</v>
      </c>
      <c r="F9" s="257"/>
      <c r="G9" s="258"/>
      <c r="H9" s="259"/>
      <c r="I9" s="260" t="s">
        <v>275</v>
      </c>
      <c r="J9" s="261"/>
      <c r="K9" s="456"/>
      <c r="L9" s="457"/>
      <c r="M9" s="490" t="s">
        <v>204</v>
      </c>
      <c r="N9" s="107">
        <f>F9+F17</f>
        <v>0</v>
      </c>
      <c r="O9" s="108">
        <f>F10+F18</f>
        <v>0</v>
      </c>
      <c r="P9" s="108">
        <f>F14+F22</f>
        <v>0</v>
      </c>
      <c r="Q9" s="142">
        <f>J9</f>
        <v>0</v>
      </c>
      <c r="S9" s="129"/>
      <c r="T9" s="22"/>
    </row>
    <row r="10" spans="1:20" ht="18" customHeight="1">
      <c r="A10" s="195"/>
      <c r="B10" s="288" t="s">
        <v>735</v>
      </c>
      <c r="C10" s="196"/>
      <c r="D10" s="197" t="s">
        <v>189</v>
      </c>
      <c r="E10" s="198" t="s">
        <v>50</v>
      </c>
      <c r="F10" s="262"/>
      <c r="G10" s="263"/>
      <c r="H10" s="264"/>
      <c r="I10" s="264"/>
      <c r="J10" s="264"/>
      <c r="K10" s="458"/>
      <c r="L10" s="459"/>
      <c r="M10" s="483"/>
      <c r="N10" s="107"/>
      <c r="Q10" s="142">
        <f>J11</f>
        <v>0</v>
      </c>
      <c r="S10" s="129"/>
    </row>
    <row r="11" spans="1:20" ht="24.6" customHeight="1">
      <c r="A11" s="195"/>
      <c r="B11" s="251" t="s">
        <v>53</v>
      </c>
      <c r="C11" s="196" t="s">
        <v>194</v>
      </c>
      <c r="D11" s="199" t="s">
        <v>185</v>
      </c>
      <c r="E11" s="200" t="s">
        <v>183</v>
      </c>
      <c r="F11" s="262"/>
      <c r="G11" s="265"/>
      <c r="H11" s="266"/>
      <c r="I11" s="267" t="s">
        <v>727</v>
      </c>
      <c r="J11" s="266"/>
      <c r="K11" s="460"/>
      <c r="L11" s="461"/>
      <c r="M11" s="483"/>
      <c r="N11" s="107"/>
      <c r="P11" s="110"/>
      <c r="Q11" s="142">
        <f>J13</f>
        <v>0</v>
      </c>
      <c r="S11" s="129"/>
    </row>
    <row r="12" spans="1:20" ht="24.6" customHeight="1">
      <c r="A12" s="201"/>
      <c r="B12" s="454"/>
      <c r="C12" s="202"/>
      <c r="D12" s="199" t="s">
        <v>187</v>
      </c>
      <c r="E12" s="200" t="s">
        <v>49</v>
      </c>
      <c r="F12" s="262"/>
      <c r="G12" s="265"/>
      <c r="H12" s="268"/>
      <c r="I12" s="268"/>
      <c r="J12" s="268"/>
      <c r="K12" s="460"/>
      <c r="L12" s="461"/>
      <c r="M12" s="203" t="s">
        <v>205</v>
      </c>
      <c r="N12" s="107"/>
      <c r="P12" s="110"/>
      <c r="Q12" s="142">
        <f>J15</f>
        <v>0</v>
      </c>
      <c r="S12" s="129"/>
    </row>
    <row r="13" spans="1:20" ht="22.2" customHeight="1">
      <c r="A13" s="201">
        <v>1</v>
      </c>
      <c r="B13" s="455"/>
      <c r="C13" s="202"/>
      <c r="D13" s="199" t="s">
        <v>188</v>
      </c>
      <c r="E13" s="200" t="s">
        <v>49</v>
      </c>
      <c r="F13" s="269"/>
      <c r="G13" s="270"/>
      <c r="H13" s="271"/>
      <c r="I13" s="272" t="s">
        <v>727</v>
      </c>
      <c r="J13" s="271"/>
      <c r="K13" s="460"/>
      <c r="L13" s="461"/>
      <c r="M13" s="204" t="s">
        <v>203</v>
      </c>
      <c r="N13" s="109"/>
      <c r="O13" s="110"/>
      <c r="P13" s="110"/>
      <c r="Q13" s="142">
        <f>J17</f>
        <v>0</v>
      </c>
      <c r="S13" s="129"/>
    </row>
    <row r="14" spans="1:20" ht="22.2" customHeight="1">
      <c r="A14" s="195"/>
      <c r="B14" s="205" t="s">
        <v>190</v>
      </c>
      <c r="C14" s="492" t="s">
        <v>51</v>
      </c>
      <c r="D14" s="206" t="s">
        <v>191</v>
      </c>
      <c r="E14" s="250" t="s">
        <v>50</v>
      </c>
      <c r="F14" s="273"/>
      <c r="G14" s="263"/>
      <c r="H14" s="264"/>
      <c r="I14" s="264"/>
      <c r="J14" s="264"/>
      <c r="K14" s="460"/>
      <c r="L14" s="461"/>
      <c r="M14" s="208"/>
      <c r="N14" s="107"/>
      <c r="P14" s="110"/>
      <c r="Q14" s="142">
        <f>J19</f>
        <v>0</v>
      </c>
      <c r="S14" s="129"/>
    </row>
    <row r="15" spans="1:20" ht="46.95" customHeight="1">
      <c r="A15" s="195"/>
      <c r="B15" s="378"/>
      <c r="C15" s="493"/>
      <c r="D15" s="199" t="s">
        <v>192</v>
      </c>
      <c r="E15" s="200" t="s">
        <v>49</v>
      </c>
      <c r="F15" s="269"/>
      <c r="G15" s="274"/>
      <c r="H15" s="275"/>
      <c r="I15" s="276" t="s">
        <v>275</v>
      </c>
      <c r="J15" s="275"/>
      <c r="K15" s="460"/>
      <c r="L15" s="461"/>
      <c r="M15" s="210"/>
      <c r="N15" s="107"/>
      <c r="P15" s="110"/>
      <c r="Q15" s="142">
        <f>J21</f>
        <v>0</v>
      </c>
      <c r="S15" s="130"/>
    </row>
    <row r="16" spans="1:20" ht="30" customHeight="1" thickBot="1">
      <c r="A16" s="211"/>
      <c r="B16" s="451" t="s">
        <v>197</v>
      </c>
      <c r="C16" s="452"/>
      <c r="D16" s="452"/>
      <c r="E16" s="453"/>
      <c r="F16" s="255">
        <f>F9+F10+F14</f>
        <v>0</v>
      </c>
      <c r="G16" s="277"/>
      <c r="H16" s="278"/>
      <c r="I16" s="278"/>
      <c r="J16" s="278"/>
      <c r="K16" s="462"/>
      <c r="L16" s="463"/>
      <c r="M16" s="212"/>
      <c r="N16" s="107"/>
      <c r="P16" s="110"/>
      <c r="Q16" s="143">
        <f>MAX(Q9:Q15)</f>
        <v>0</v>
      </c>
    </row>
    <row r="17" spans="1:14" ht="19.95" customHeight="1">
      <c r="A17" s="201"/>
      <c r="B17" s="287" t="s">
        <v>131</v>
      </c>
      <c r="C17" s="202"/>
      <c r="D17" s="248" t="s">
        <v>54</v>
      </c>
      <c r="E17" s="249" t="s">
        <v>50</v>
      </c>
      <c r="F17" s="273"/>
      <c r="G17" s="265"/>
      <c r="H17" s="266"/>
      <c r="I17" s="267" t="s">
        <v>275</v>
      </c>
      <c r="J17" s="266"/>
      <c r="K17" s="477"/>
      <c r="L17" s="478"/>
      <c r="M17" s="482" t="s">
        <v>204</v>
      </c>
      <c r="N17" s="107"/>
    </row>
    <row r="18" spans="1:14" ht="22.95" customHeight="1">
      <c r="A18" s="201"/>
      <c r="B18" s="288" t="s">
        <v>731</v>
      </c>
      <c r="C18" s="202"/>
      <c r="D18" s="197" t="s">
        <v>189</v>
      </c>
      <c r="E18" s="198" t="s">
        <v>50</v>
      </c>
      <c r="F18" s="262"/>
      <c r="G18" s="265"/>
      <c r="H18" s="268"/>
      <c r="I18" s="268"/>
      <c r="J18" s="268"/>
      <c r="K18" s="479"/>
      <c r="L18" s="478"/>
      <c r="M18" s="483"/>
      <c r="N18" s="107"/>
    </row>
    <row r="19" spans="1:14" ht="21.6" customHeight="1">
      <c r="A19" s="201"/>
      <c r="B19" s="251" t="s">
        <v>193</v>
      </c>
      <c r="C19" s="202" t="s">
        <v>194</v>
      </c>
      <c r="D19" s="199" t="s">
        <v>184</v>
      </c>
      <c r="E19" s="200" t="s">
        <v>183</v>
      </c>
      <c r="F19" s="262"/>
      <c r="G19" s="270"/>
      <c r="H19" s="271"/>
      <c r="I19" s="272" t="s">
        <v>275</v>
      </c>
      <c r="J19" s="271"/>
      <c r="K19" s="479"/>
      <c r="L19" s="478"/>
      <c r="M19" s="483"/>
      <c r="N19" s="107"/>
    </row>
    <row r="20" spans="1:14" ht="19.95" customHeight="1">
      <c r="A20" s="201"/>
      <c r="B20" s="484"/>
      <c r="C20" s="202"/>
      <c r="D20" s="199" t="s">
        <v>186</v>
      </c>
      <c r="E20" s="200" t="s">
        <v>49</v>
      </c>
      <c r="F20" s="262"/>
      <c r="G20" s="263"/>
      <c r="H20" s="264"/>
      <c r="I20" s="264"/>
      <c r="J20" s="264"/>
      <c r="K20" s="479"/>
      <c r="L20" s="478"/>
      <c r="M20" s="203" t="s">
        <v>205</v>
      </c>
      <c r="N20" s="107"/>
    </row>
    <row r="21" spans="1:14" ht="28.95" customHeight="1">
      <c r="A21" s="201">
        <v>2</v>
      </c>
      <c r="B21" s="485"/>
      <c r="C21" s="202"/>
      <c r="D21" s="199" t="s">
        <v>188</v>
      </c>
      <c r="E21" s="200" t="s">
        <v>49</v>
      </c>
      <c r="F21" s="269"/>
      <c r="G21" s="279"/>
      <c r="H21" s="271"/>
      <c r="I21" s="272" t="s">
        <v>275</v>
      </c>
      <c r="J21" s="280"/>
      <c r="K21" s="479"/>
      <c r="L21" s="478"/>
      <c r="M21" s="204" t="s">
        <v>203</v>
      </c>
      <c r="N21" s="107"/>
    </row>
    <row r="22" spans="1:14" ht="22.2" customHeight="1">
      <c r="A22" s="201"/>
      <c r="B22" s="252" t="s">
        <v>52</v>
      </c>
      <c r="C22" s="469" t="s">
        <v>51</v>
      </c>
      <c r="D22" s="206" t="s">
        <v>191</v>
      </c>
      <c r="E22" s="207" t="s">
        <v>50</v>
      </c>
      <c r="F22" s="281"/>
      <c r="G22" s="282"/>
      <c r="H22" s="268"/>
      <c r="I22" s="268"/>
      <c r="J22" s="283"/>
      <c r="K22" s="479"/>
      <c r="L22" s="478"/>
      <c r="M22" s="213"/>
      <c r="N22" s="107"/>
    </row>
    <row r="23" spans="1:14" ht="50.4" customHeight="1">
      <c r="A23" s="201"/>
      <c r="B23" s="379"/>
      <c r="C23" s="470"/>
      <c r="D23" s="199" t="s">
        <v>192</v>
      </c>
      <c r="E23" s="209" t="s">
        <v>49</v>
      </c>
      <c r="F23" s="284"/>
      <c r="G23" s="285"/>
      <c r="H23" s="264"/>
      <c r="I23" s="264"/>
      <c r="J23" s="286"/>
      <c r="K23" s="480"/>
      <c r="L23" s="481"/>
      <c r="M23" s="213"/>
      <c r="N23" s="107"/>
    </row>
    <row r="24" spans="1:14" ht="30" customHeight="1" thickBot="1">
      <c r="A24" s="214"/>
      <c r="B24" s="471" t="s">
        <v>195</v>
      </c>
      <c r="C24" s="472"/>
      <c r="D24" s="472"/>
      <c r="E24" s="473"/>
      <c r="F24" s="255">
        <f>F17+F18+F22</f>
        <v>0</v>
      </c>
      <c r="G24" s="215"/>
      <c r="H24" s="474"/>
      <c r="I24" s="474"/>
      <c r="J24" s="474"/>
      <c r="K24" s="474"/>
      <c r="L24" s="475"/>
      <c r="M24" s="476"/>
      <c r="N24" s="107"/>
    </row>
    <row r="25" spans="1:14" ht="45" customHeight="1" thickBot="1">
      <c r="A25" s="466" t="s">
        <v>196</v>
      </c>
      <c r="B25" s="467"/>
      <c r="C25" s="467"/>
      <c r="D25" s="467"/>
      <c r="E25" s="468"/>
      <c r="F25" s="256">
        <f>F16+F24</f>
        <v>0</v>
      </c>
      <c r="G25" s="216"/>
      <c r="H25" s="217"/>
      <c r="I25" s="217"/>
      <c r="J25" s="217"/>
      <c r="K25" s="217"/>
      <c r="L25" s="218"/>
      <c r="M25" s="219"/>
      <c r="N25" s="107"/>
    </row>
    <row r="26" spans="1:14" ht="14.4" customHeight="1">
      <c r="A26" s="220"/>
      <c r="B26" s="220"/>
      <c r="C26" s="220"/>
      <c r="D26" s="221"/>
      <c r="E26" s="222"/>
      <c r="F26" s="223"/>
      <c r="G26" s="224"/>
      <c r="H26" s="46"/>
      <c r="I26" s="46"/>
      <c r="J26" s="46"/>
      <c r="K26" s="46"/>
      <c r="L26" s="29"/>
      <c r="M26" s="29"/>
      <c r="N26" s="107"/>
    </row>
    <row r="27" spans="1:14" ht="15" customHeight="1">
      <c r="A27" s="225" t="s">
        <v>48</v>
      </c>
      <c r="B27" s="226"/>
      <c r="C27" s="226"/>
      <c r="D27" s="226"/>
      <c r="E27" s="227"/>
      <c r="F27" s="226"/>
      <c r="G27" s="227"/>
      <c r="H27" s="226"/>
      <c r="I27" s="226"/>
      <c r="J27" s="226"/>
      <c r="K27" s="226"/>
      <c r="L27" s="226"/>
      <c r="M27" s="226"/>
      <c r="N27" s="107"/>
    </row>
    <row r="28" spans="1:14" ht="15" customHeight="1">
      <c r="A28" s="464" t="s">
        <v>211</v>
      </c>
      <c r="B28" s="465"/>
      <c r="C28" s="465"/>
      <c r="D28" s="465"/>
      <c r="E28" s="465"/>
      <c r="F28" s="465"/>
      <c r="G28" s="465"/>
      <c r="H28" s="465"/>
      <c r="I28" s="465"/>
      <c r="J28" s="465"/>
      <c r="K28" s="465"/>
      <c r="L28" s="465"/>
      <c r="M28" s="465"/>
      <c r="N28" s="107"/>
    </row>
    <row r="29" spans="1:14" ht="15" customHeight="1">
      <c r="A29" s="464" t="s">
        <v>210</v>
      </c>
      <c r="B29" s="465"/>
      <c r="C29" s="465"/>
      <c r="D29" s="465"/>
      <c r="E29" s="465"/>
      <c r="F29" s="465"/>
      <c r="G29" s="465"/>
      <c r="H29" s="465"/>
      <c r="I29" s="465"/>
      <c r="J29" s="465"/>
      <c r="K29" s="465"/>
      <c r="L29" s="465"/>
      <c r="M29" s="465"/>
      <c r="N29" s="107"/>
    </row>
    <row r="30" spans="1:14" ht="15" customHeight="1">
      <c r="A30" s="225" t="s">
        <v>209</v>
      </c>
      <c r="B30" s="225"/>
      <c r="C30" s="226"/>
      <c r="D30" s="225"/>
      <c r="E30" s="227"/>
      <c r="F30" s="226"/>
      <c r="G30" s="227"/>
      <c r="H30" s="226"/>
      <c r="I30" s="226"/>
      <c r="J30" s="226"/>
      <c r="K30" s="226"/>
      <c r="L30" s="226"/>
      <c r="M30" s="226"/>
      <c r="N30" s="107"/>
    </row>
    <row r="31" spans="1:14" ht="15" customHeight="1">
      <c r="A31" s="225" t="s">
        <v>208</v>
      </c>
      <c r="B31" s="225"/>
      <c r="C31" s="226"/>
      <c r="D31" s="225"/>
      <c r="E31" s="227"/>
      <c r="F31" s="226"/>
      <c r="G31" s="227"/>
      <c r="H31" s="226"/>
      <c r="I31" s="226"/>
      <c r="J31" s="226"/>
      <c r="K31" s="226"/>
      <c r="L31" s="226"/>
      <c r="M31" s="226"/>
      <c r="N31" s="107"/>
    </row>
    <row r="32" spans="1:14" ht="15" customHeight="1">
      <c r="A32" s="225" t="s">
        <v>207</v>
      </c>
      <c r="B32" s="226"/>
      <c r="C32" s="225"/>
      <c r="D32" s="226"/>
      <c r="E32" s="227"/>
      <c r="F32" s="226"/>
      <c r="G32" s="227"/>
      <c r="H32" s="226"/>
      <c r="I32" s="226"/>
      <c r="J32" s="226"/>
      <c r="K32" s="226"/>
      <c r="L32" s="226"/>
      <c r="M32" s="226"/>
      <c r="N32" s="107"/>
    </row>
    <row r="33" spans="1:16" ht="15" customHeight="1">
      <c r="A33" s="225" t="s">
        <v>206</v>
      </c>
      <c r="B33" s="226"/>
      <c r="C33" s="226"/>
      <c r="D33" s="226"/>
      <c r="E33" s="227"/>
      <c r="F33" s="226"/>
      <c r="G33" s="227"/>
      <c r="H33" s="226"/>
      <c r="I33" s="226"/>
      <c r="J33" s="226"/>
      <c r="K33" s="226"/>
      <c r="L33" s="226"/>
      <c r="M33" s="226"/>
      <c r="N33" s="107"/>
    </row>
    <row r="34" spans="1:16" ht="10.199999999999999" customHeight="1">
      <c r="A34" s="20"/>
      <c r="B34" s="19"/>
      <c r="C34" s="19"/>
      <c r="D34" s="83"/>
      <c r="E34" s="79"/>
      <c r="F34" s="19"/>
      <c r="G34" s="135"/>
      <c r="H34" s="19"/>
      <c r="I34" s="19"/>
      <c r="J34" s="19"/>
      <c r="K34" s="19"/>
      <c r="L34" s="19"/>
      <c r="M34" s="19"/>
    </row>
    <row r="35" spans="1:16" s="19" customFormat="1" ht="10.5" customHeight="1">
      <c r="A35" s="20"/>
      <c r="D35" s="83"/>
      <c r="E35" s="79"/>
      <c r="G35" s="135"/>
      <c r="N35" s="108"/>
      <c r="O35" s="108"/>
      <c r="P35" s="116"/>
    </row>
    <row r="36" spans="1:16" s="19" customFormat="1" ht="10.5" customHeight="1">
      <c r="A36" s="20"/>
      <c r="B36" s="20"/>
      <c r="D36" s="84"/>
      <c r="E36" s="79"/>
      <c r="G36" s="135"/>
      <c r="N36" s="110"/>
      <c r="O36" s="108"/>
      <c r="P36" s="116"/>
    </row>
    <row r="37" spans="1:16" s="19" customFormat="1" ht="10.5" customHeight="1">
      <c r="A37" s="20"/>
      <c r="B37" s="20"/>
      <c r="D37" s="84"/>
      <c r="E37" s="79"/>
      <c r="G37" s="135"/>
      <c r="N37" s="108"/>
      <c r="O37" s="108"/>
      <c r="P37" s="116"/>
    </row>
    <row r="38" spans="1:16" s="19" customFormat="1" ht="10.5" customHeight="1">
      <c r="A38" s="20"/>
      <c r="C38" s="20"/>
      <c r="D38" s="83"/>
      <c r="E38" s="79"/>
      <c r="G38" s="135"/>
      <c r="N38" s="108"/>
      <c r="O38" s="108"/>
      <c r="P38" s="116"/>
    </row>
    <row r="39" spans="1:16" s="19" customFormat="1" ht="10.5" customHeight="1">
      <c r="A39" s="20"/>
      <c r="D39" s="83"/>
      <c r="E39" s="79"/>
      <c r="G39" s="135"/>
      <c r="N39" s="108"/>
      <c r="O39" s="108"/>
      <c r="P39" s="116"/>
    </row>
    <row r="40" spans="1:16" s="19" customFormat="1" ht="10.5" customHeight="1">
      <c r="A40" s="20"/>
      <c r="D40" s="83"/>
      <c r="E40" s="79"/>
      <c r="G40" s="135"/>
      <c r="N40" s="108"/>
      <c r="O40" s="108"/>
      <c r="P40" s="116"/>
    </row>
    <row r="41" spans="1:16" s="3" customFormat="1" ht="10.5" customHeight="1">
      <c r="A41" s="20"/>
      <c r="D41" s="83"/>
      <c r="E41" s="79"/>
      <c r="G41" s="136"/>
      <c r="N41" s="108"/>
      <c r="O41" s="108"/>
      <c r="P41" s="116"/>
    </row>
    <row r="42" spans="1:16" s="3" customFormat="1" ht="10.5" customHeight="1">
      <c r="A42" s="4"/>
      <c r="D42" s="83"/>
      <c r="E42" s="79"/>
      <c r="G42" s="136"/>
      <c r="N42" s="108"/>
      <c r="O42" s="108"/>
      <c r="P42" s="116"/>
    </row>
    <row r="43" spans="1:16">
      <c r="A43" s="22"/>
    </row>
    <row r="44" spans="1:16">
      <c r="A44" s="22"/>
      <c r="O44" s="117"/>
    </row>
    <row r="55" spans="14:15">
      <c r="N55" s="110"/>
    </row>
    <row r="64" spans="14:15">
      <c r="N64" s="118"/>
      <c r="O64" s="118"/>
    </row>
    <row r="73" spans="14:14">
      <c r="N73" s="110"/>
    </row>
    <row r="81" spans="14:14">
      <c r="N81" s="110"/>
    </row>
    <row r="85" spans="14:14">
      <c r="N85" s="110"/>
    </row>
    <row r="104" spans="14:15">
      <c r="N104" s="110"/>
    </row>
    <row r="109" spans="14:15">
      <c r="N109" s="117"/>
      <c r="O109" s="117"/>
    </row>
    <row r="110" spans="14:15">
      <c r="N110" s="112"/>
      <c r="O110" s="112"/>
    </row>
    <row r="111" spans="14:15">
      <c r="N111" s="110"/>
    </row>
    <row r="117" spans="14:15">
      <c r="N117" s="110"/>
      <c r="O117" s="110"/>
    </row>
    <row r="144" spans="14:14">
      <c r="N144" s="110"/>
    </row>
    <row r="149" spans="14:15">
      <c r="N149" s="110"/>
    </row>
    <row r="150" spans="14:15">
      <c r="N150" s="110"/>
      <c r="O150" s="110"/>
    </row>
    <row r="152" spans="14:15">
      <c r="N152" s="110"/>
      <c r="O152" s="110"/>
    </row>
    <row r="156" spans="14:15">
      <c r="N156" s="110"/>
      <c r="O156" s="110"/>
    </row>
    <row r="157" spans="14:15">
      <c r="N157" s="111"/>
      <c r="O157" s="111"/>
    </row>
    <row r="178" spans="14:14">
      <c r="N178" s="110"/>
    </row>
    <row r="203" spans="14:14">
      <c r="N203" s="119"/>
    </row>
    <row r="211" spans="14:15">
      <c r="N211" s="110"/>
    </row>
    <row r="220" spans="14:15">
      <c r="N220" s="110"/>
    </row>
    <row r="221" spans="14:15">
      <c r="N221" s="110"/>
      <c r="O221" s="110"/>
    </row>
    <row r="225" spans="14:15">
      <c r="N225" s="111"/>
      <c r="O225" s="112"/>
    </row>
    <row r="227" spans="14:15">
      <c r="N227" s="110"/>
    </row>
    <row r="236" spans="14:15">
      <c r="N236" s="110"/>
    </row>
    <row r="243" spans="14:14">
      <c r="N243" s="110"/>
    </row>
    <row r="272" spans="14:15">
      <c r="N272" s="110"/>
      <c r="O272" s="110"/>
    </row>
    <row r="279" spans="14:15">
      <c r="N279" s="112"/>
      <c r="O279" s="112"/>
    </row>
    <row r="283" spans="14:15">
      <c r="N283" s="110"/>
      <c r="O283" s="110"/>
    </row>
    <row r="289" spans="14:15">
      <c r="N289" s="110"/>
    </row>
    <row r="294" spans="14:15">
      <c r="N294" s="110"/>
      <c r="O294" s="110"/>
    </row>
    <row r="330" spans="14:14">
      <c r="N330" s="110"/>
    </row>
    <row r="337" spans="14:15">
      <c r="N337" s="110"/>
      <c r="O337" s="110"/>
    </row>
    <row r="338" spans="14:15">
      <c r="N338" s="110"/>
    </row>
    <row r="347" spans="14:15">
      <c r="N347" s="110"/>
    </row>
    <row r="359" spans="14:15">
      <c r="N359" s="110"/>
      <c r="O359" s="110"/>
    </row>
    <row r="374" spans="14:14">
      <c r="N374" s="110"/>
    </row>
    <row r="396" spans="14:14">
      <c r="N396" s="110"/>
    </row>
    <row r="398" spans="14:14">
      <c r="N398" s="110"/>
    </row>
    <row r="404" spans="14:15">
      <c r="N404" s="110"/>
    </row>
    <row r="407" spans="14:15">
      <c r="O407" s="117"/>
    </row>
    <row r="411" spans="14:15">
      <c r="N411" s="110"/>
    </row>
    <row r="433" spans="14:15">
      <c r="N433" s="110"/>
      <c r="O433" s="110"/>
    </row>
    <row r="452" spans="14:15">
      <c r="N452" s="110"/>
    </row>
    <row r="457" spans="14:15">
      <c r="N457" s="110"/>
    </row>
    <row r="459" spans="14:15">
      <c r="N459" s="112"/>
      <c r="O459" s="112"/>
    </row>
    <row r="461" spans="14:15">
      <c r="N461" s="110"/>
    </row>
    <row r="463" spans="14:15">
      <c r="N463" s="110"/>
      <c r="O463" s="110"/>
    </row>
    <row r="468" spans="14:15">
      <c r="N468" s="110"/>
      <c r="O468" s="110"/>
    </row>
    <row r="492" spans="14:15">
      <c r="N492" s="117"/>
      <c r="O492" s="117"/>
    </row>
    <row r="501" spans="14:15">
      <c r="N501" s="110"/>
      <c r="O501" s="110"/>
    </row>
    <row r="519" spans="14:15">
      <c r="N519" s="110"/>
      <c r="O519" s="110"/>
    </row>
    <row r="526" spans="14:15">
      <c r="N526" s="111"/>
      <c r="O526" s="112"/>
    </row>
    <row r="528" spans="14:15">
      <c r="O528" s="117"/>
    </row>
    <row r="531" spans="14:14">
      <c r="N531" s="110"/>
    </row>
    <row r="533" spans="14:14">
      <c r="N533" s="119"/>
    </row>
    <row r="554" spans="14:15">
      <c r="N554" s="111"/>
      <c r="O554" s="112"/>
    </row>
  </sheetData>
  <sheetProtection algorithmName="SHA-512" hashValue="pvt9hn7bAtKtq5V/qkJOCYz3lK1ODryCt3u+NBmyjf9/6gYax7K1CdYmo+KSXrXfc8K8Ubw/deVmT2CCrkNUOA==" saltValue="2sJKzNzb54DugmZpVIrEGg==" spinCount="100000" sheet="1" objects="1" scenarios="1" formatCells="0"/>
  <mergeCells count="18">
    <mergeCell ref="K8:L8"/>
    <mergeCell ref="C8:F8"/>
    <mergeCell ref="M9:M11"/>
    <mergeCell ref="N2:O2"/>
    <mergeCell ref="C14:C15"/>
    <mergeCell ref="A4:H4"/>
    <mergeCell ref="B16:E16"/>
    <mergeCell ref="B12:B13"/>
    <mergeCell ref="K9:L16"/>
    <mergeCell ref="A29:M29"/>
    <mergeCell ref="A25:E25"/>
    <mergeCell ref="A28:M28"/>
    <mergeCell ref="C22:C23"/>
    <mergeCell ref="B24:E24"/>
    <mergeCell ref="H24:M24"/>
    <mergeCell ref="K17:L23"/>
    <mergeCell ref="M17:M19"/>
    <mergeCell ref="B20:B21"/>
  </mergeCells>
  <phoneticPr fontId="3"/>
  <conditionalFormatting sqref="F33:G33">
    <cfRule type="expression" dxfId="3" priority="2" stopIfTrue="1">
      <formula>$F$33=0</formula>
    </cfRule>
  </conditionalFormatting>
  <conditionalFormatting sqref="F34:G34">
    <cfRule type="expression" dxfId="2" priority="1" stopIfTrue="1">
      <formula>$F$34=0</formula>
    </cfRule>
  </conditionalFormatting>
  <dataValidations xWindow="277" yWindow="514" count="6">
    <dataValidation allowBlank="1" showInputMessage="1" showErrorMessage="1" prompt="学校の場合はこちらに入力し､所在地を「学校(施設)所在地」欄に入力してください。" sqref="B24:B27" xr:uid="{00000000-0002-0000-0200-000000000000}"/>
    <dataValidation allowBlank="1" showInputMessage="1" showErrorMessage="1" prompt="施設の場合はこちらに入力し､所在地を「学校(施設)所在地」欄に入力してください。" sqref="B30:B32" xr:uid="{00000000-0002-0000-0200-000001000000}"/>
    <dataValidation allowBlank="1" showInputMessage="1" showErrorMessage="1" promptTitle="施設名" prompt="施設の場合はこちらに入力し､所在地を「学校(施設)所在地」欄に入力して下さい。" sqref="B15" xr:uid="{00000000-0002-0000-0200-000002000000}"/>
    <dataValidation allowBlank="1" showInputMessage="1" showErrorMessage="1" promptTitle="施設名" prompt="施設の場合はこちらに入力し､所在地を「学校(施設)所在地」欄に入力してください。" sqref="B23" xr:uid="{00000000-0002-0000-0200-000003000000}"/>
    <dataValidation allowBlank="1" showInputMessage="1" showErrorMessage="1" promptTitle="学校名" prompt="学校の場合はこちらに入力し､所在地を「学校(施設)所在地」欄に入力して下さい_x000a_例）東京都新宿区新宿1-2-3（数字は半角入力）" sqref="B12:B13 B20:B21" xr:uid="{00000000-0002-0000-0200-000004000000}"/>
    <dataValidation allowBlank="1" showInputMessage="1" showErrorMessage="1" promptTitle="課程年数" prompt="専門学校・専修学校・各種学校等は、課程年数を入力して下さい。" sqref="B10 B18" xr:uid="{00000000-0002-0000-0200-000005000000}"/>
  </dataValidations>
  <pageMargins left="0.74803149606299213" right="0.35433070866141736" top="0.39370078740157483" bottom="0" header="0.51181102362204722" footer="0.51181102362204722"/>
  <pageSetup paperSize="9" scale="85" orientation="landscape" r:id="rId1"/>
  <headerFooter alignWithMargins="0"/>
  <legacyDrawing r:id="rId2"/>
  <extLst>
    <ext xmlns:x14="http://schemas.microsoft.com/office/spreadsheetml/2009/9/main" uri="{CCE6A557-97BC-4b89-ADB6-D9C93CAAB3DF}">
      <x14:dataValidations xmlns:xm="http://schemas.microsoft.com/office/excel/2006/main" xWindow="277" yWindow="514" count="1">
        <x14:dataValidation type="list" allowBlank="1" showInputMessage="1" showErrorMessage="1" xr:uid="{00000000-0002-0000-0200-000006000000}">
          <x14:formula1>
            <xm:f>リスト!$C$3:$C$10</xm:f>
          </x14:formula1>
          <xm:sqref>B17 B9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X34"/>
  <sheetViews>
    <sheetView showGridLines="0" view="pageBreakPreview" zoomScale="90" zoomScaleNormal="70" zoomScaleSheetLayoutView="90" workbookViewId="0">
      <pane ySplit="1" topLeftCell="A2" activePane="bottomLeft" state="frozen"/>
      <selection activeCell="H40" sqref="H40"/>
      <selection pane="bottomLeft"/>
    </sheetView>
  </sheetViews>
  <sheetFormatPr defaultColWidth="9" defaultRowHeight="13.2"/>
  <cols>
    <col min="1" max="1" width="2.33203125" style="9" customWidth="1"/>
    <col min="2" max="2" width="2.6640625" style="9" customWidth="1"/>
    <col min="3" max="3" width="28.6640625" style="9" customWidth="1"/>
    <col min="4" max="7" width="9.6640625" style="9" customWidth="1"/>
    <col min="8" max="8" width="11.109375" style="9" customWidth="1"/>
    <col min="9" max="9" width="9.6640625" style="9" customWidth="1"/>
    <col min="10" max="10" width="11.109375" style="9" customWidth="1"/>
    <col min="11" max="11" width="9.6640625" style="9" customWidth="1"/>
    <col min="12" max="12" width="11.6640625" style="9" customWidth="1"/>
    <col min="13" max="13" width="10.21875" style="9" customWidth="1"/>
    <col min="14" max="16" width="9.6640625" style="9" customWidth="1"/>
    <col min="17" max="17" width="14.6640625" style="9" customWidth="1"/>
    <col min="18" max="18" width="9.6640625" style="9" customWidth="1"/>
    <col min="19" max="19" width="3.44140625" style="9" customWidth="1"/>
    <col min="20" max="21" width="8.109375" style="9" customWidth="1"/>
    <col min="22" max="22" width="11.21875" style="9" customWidth="1"/>
    <col min="23" max="16384" width="9" style="9"/>
  </cols>
  <sheetData>
    <row r="1" spans="1:24" ht="22.2">
      <c r="A1" s="48"/>
      <c r="B1" s="49"/>
      <c r="C1" s="49"/>
      <c r="D1" s="49"/>
      <c r="E1" s="49"/>
      <c r="F1" s="29"/>
      <c r="G1" s="29"/>
      <c r="H1" s="29"/>
      <c r="I1" s="29"/>
      <c r="J1" s="29"/>
      <c r="K1" s="29"/>
      <c r="L1" s="29"/>
      <c r="M1" s="29"/>
      <c r="N1" s="29"/>
      <c r="O1" s="29"/>
      <c r="P1" s="29"/>
      <c r="Q1" s="29"/>
      <c r="R1" s="29"/>
      <c r="S1" s="29"/>
    </row>
    <row r="2" spans="1:24" ht="20.25" customHeight="1">
      <c r="A2" s="40" t="s">
        <v>6</v>
      </c>
      <c r="B2" s="29"/>
      <c r="C2" s="29"/>
      <c r="D2" s="29"/>
      <c r="E2" s="29"/>
      <c r="F2" s="29"/>
      <c r="G2" s="29"/>
      <c r="H2" s="29"/>
      <c r="I2" s="29"/>
      <c r="J2" s="29"/>
      <c r="K2" s="29"/>
      <c r="L2" s="29"/>
      <c r="M2" s="29"/>
      <c r="N2" s="29"/>
      <c r="O2" s="29"/>
      <c r="P2" s="46" t="s">
        <v>284</v>
      </c>
      <c r="Q2" s="559" t="str">
        <f>IF(補助金番号=0, "", 補助金番号)</f>
        <v/>
      </c>
      <c r="R2" s="560"/>
      <c r="S2" s="560"/>
    </row>
    <row r="3" spans="1:24" ht="26.25" customHeight="1">
      <c r="A3" s="524" t="s">
        <v>721</v>
      </c>
      <c r="B3" s="524"/>
      <c r="C3" s="524"/>
      <c r="D3" s="524"/>
      <c r="E3" s="524"/>
      <c r="F3" s="524"/>
      <c r="G3" s="524"/>
      <c r="H3" s="524"/>
      <c r="I3" s="524"/>
      <c r="J3" s="524"/>
      <c r="K3" s="524"/>
      <c r="L3" s="524"/>
      <c r="M3" s="524"/>
      <c r="N3" s="524"/>
      <c r="O3" s="524"/>
      <c r="P3" s="46" t="s">
        <v>121</v>
      </c>
      <c r="Q3" s="513" t="str">
        <f>IF(法人名=0, "", 法人名)</f>
        <v/>
      </c>
      <c r="R3" s="514"/>
      <c r="S3" s="514"/>
    </row>
    <row r="4" spans="1:24" ht="24.75" customHeight="1">
      <c r="A4" s="29"/>
      <c r="B4" s="29"/>
      <c r="C4" s="29"/>
      <c r="D4" s="29"/>
      <c r="E4" s="29"/>
      <c r="F4" s="29"/>
      <c r="G4" s="29"/>
      <c r="H4" s="29"/>
      <c r="I4" s="29"/>
      <c r="J4" s="29"/>
      <c r="K4" s="29"/>
      <c r="L4" s="29"/>
      <c r="M4" s="29"/>
      <c r="N4" s="29"/>
      <c r="O4" s="29"/>
      <c r="P4" s="29" t="s">
        <v>5</v>
      </c>
      <c r="Q4" s="29" t="s">
        <v>5</v>
      </c>
      <c r="R4" s="29"/>
      <c r="S4" s="29"/>
    </row>
    <row r="5" spans="1:24" ht="28.5" customHeight="1">
      <c r="A5" s="29"/>
      <c r="B5" s="29"/>
      <c r="C5" s="495" t="s">
        <v>23</v>
      </c>
      <c r="D5" s="497" t="s">
        <v>21</v>
      </c>
      <c r="E5" s="498"/>
      <c r="F5" s="501" t="s">
        <v>4</v>
      </c>
      <c r="G5" s="502"/>
      <c r="H5" s="497" t="s">
        <v>22</v>
      </c>
      <c r="I5" s="498"/>
      <c r="J5" s="505" t="s">
        <v>24</v>
      </c>
      <c r="K5" s="506"/>
      <c r="L5" s="505" t="s">
        <v>25</v>
      </c>
      <c r="M5" s="506"/>
      <c r="N5" s="501" t="s">
        <v>26</v>
      </c>
      <c r="O5" s="502"/>
      <c r="P5" s="509" t="s">
        <v>212</v>
      </c>
      <c r="Q5" s="510"/>
      <c r="R5" s="29"/>
      <c r="S5" s="29"/>
    </row>
    <row r="6" spans="1:24" ht="28.5" customHeight="1">
      <c r="A6" s="29"/>
      <c r="B6" s="29"/>
      <c r="C6" s="496"/>
      <c r="D6" s="499"/>
      <c r="E6" s="500"/>
      <c r="F6" s="503"/>
      <c r="G6" s="504"/>
      <c r="H6" s="499"/>
      <c r="I6" s="500"/>
      <c r="J6" s="507"/>
      <c r="K6" s="508"/>
      <c r="L6" s="507"/>
      <c r="M6" s="508"/>
      <c r="N6" s="503"/>
      <c r="O6" s="504"/>
      <c r="P6" s="511"/>
      <c r="Q6" s="512"/>
      <c r="R6" s="29"/>
      <c r="S6" s="29"/>
      <c r="T6" s="30"/>
      <c r="U6" s="30"/>
      <c r="V6" s="30"/>
      <c r="W6" s="30"/>
      <c r="X6" s="30"/>
    </row>
    <row r="7" spans="1:24" ht="24.75" customHeight="1">
      <c r="A7" s="29"/>
      <c r="B7" s="29"/>
      <c r="C7" s="290" t="s">
        <v>15</v>
      </c>
      <c r="D7" s="520" t="s">
        <v>16</v>
      </c>
      <c r="E7" s="521"/>
      <c r="F7" s="515" t="s">
        <v>14</v>
      </c>
      <c r="G7" s="516"/>
      <c r="H7" s="522" t="s">
        <v>17</v>
      </c>
      <c r="I7" s="523"/>
      <c r="J7" s="520" t="s">
        <v>18</v>
      </c>
      <c r="K7" s="521"/>
      <c r="L7" s="520" t="s">
        <v>19</v>
      </c>
      <c r="M7" s="521"/>
      <c r="N7" s="520" t="s">
        <v>20</v>
      </c>
      <c r="O7" s="521"/>
      <c r="P7" s="515" t="s">
        <v>66</v>
      </c>
      <c r="Q7" s="516"/>
      <c r="R7" s="29"/>
      <c r="S7" s="29"/>
      <c r="T7" s="517"/>
      <c r="U7" s="517"/>
      <c r="V7" s="517"/>
      <c r="W7" s="30"/>
      <c r="X7" s="30"/>
    </row>
    <row r="8" spans="1:24" ht="12" customHeight="1">
      <c r="A8" s="29"/>
      <c r="B8" s="29"/>
      <c r="C8" s="291" t="s">
        <v>0</v>
      </c>
      <c r="D8" s="518" t="s">
        <v>0</v>
      </c>
      <c r="E8" s="519"/>
      <c r="F8" s="518" t="s">
        <v>0</v>
      </c>
      <c r="G8" s="519"/>
      <c r="H8" s="518" t="s">
        <v>0</v>
      </c>
      <c r="I8" s="519"/>
      <c r="J8" s="518" t="s">
        <v>0</v>
      </c>
      <c r="K8" s="519"/>
      <c r="L8" s="518" t="s">
        <v>0</v>
      </c>
      <c r="M8" s="519"/>
      <c r="N8" s="518"/>
      <c r="O8" s="519"/>
      <c r="P8" s="518" t="s">
        <v>0</v>
      </c>
      <c r="Q8" s="519"/>
      <c r="R8" s="29"/>
      <c r="S8" s="29"/>
      <c r="T8" s="517"/>
      <c r="U8" s="517"/>
      <c r="V8" s="517"/>
      <c r="W8" s="30"/>
      <c r="X8" s="30"/>
    </row>
    <row r="9" spans="1:24" ht="36" customHeight="1">
      <c r="A9" s="29"/>
      <c r="B9" s="29"/>
      <c r="C9" s="382"/>
      <c r="D9" s="537">
        <v>0</v>
      </c>
      <c r="E9" s="537"/>
      <c r="F9" s="538">
        <f>C9-D9</f>
        <v>0</v>
      </c>
      <c r="G9" s="538"/>
      <c r="H9" s="537"/>
      <c r="I9" s="537"/>
      <c r="J9" s="538">
        <f>N32</f>
        <v>0</v>
      </c>
      <c r="K9" s="538"/>
      <c r="L9" s="538">
        <f>MIN(F9,H9,J9)</f>
        <v>0</v>
      </c>
      <c r="M9" s="538"/>
      <c r="N9" s="539" t="s">
        <v>13</v>
      </c>
      <c r="O9" s="539"/>
      <c r="P9" s="538">
        <f>ROUNDDOWN(L9*2/3,0)</f>
        <v>0</v>
      </c>
      <c r="Q9" s="538"/>
      <c r="R9" s="29"/>
      <c r="S9" s="29"/>
      <c r="T9" s="517"/>
      <c r="U9" s="517"/>
      <c r="V9" s="517"/>
      <c r="W9" s="30"/>
      <c r="X9" s="30"/>
    </row>
    <row r="10" spans="1:24" ht="18.75" customHeight="1">
      <c r="A10" s="29"/>
      <c r="B10" s="29"/>
      <c r="C10" s="50"/>
      <c r="D10" s="50"/>
      <c r="E10" s="50"/>
      <c r="F10" s="50"/>
      <c r="G10" s="50"/>
      <c r="H10" s="50"/>
      <c r="I10" s="50"/>
      <c r="J10" s="50"/>
      <c r="K10" s="29"/>
      <c r="L10" s="29"/>
      <c r="M10" s="29"/>
      <c r="N10" s="29"/>
      <c r="O10" s="29"/>
      <c r="P10" s="29"/>
      <c r="Q10" s="29"/>
      <c r="R10" s="29"/>
      <c r="S10" s="29"/>
      <c r="T10" s="517"/>
      <c r="U10" s="517"/>
      <c r="V10" s="517"/>
      <c r="W10" s="30"/>
      <c r="X10" s="30"/>
    </row>
    <row r="11" spans="1:24" ht="15.75" customHeight="1">
      <c r="A11" s="29"/>
      <c r="B11" s="29"/>
      <c r="C11" s="50"/>
      <c r="D11" s="50"/>
      <c r="E11" s="50"/>
      <c r="F11" s="50"/>
      <c r="G11" s="50"/>
      <c r="H11" s="50"/>
      <c r="I11" s="50"/>
      <c r="J11" s="50"/>
      <c r="K11" s="29"/>
      <c r="L11" s="29"/>
      <c r="M11" s="29"/>
      <c r="N11" s="29"/>
      <c r="O11" s="29"/>
      <c r="P11" s="29"/>
      <c r="Q11" s="29"/>
      <c r="R11" s="29"/>
      <c r="S11" s="29"/>
      <c r="T11" s="30"/>
      <c r="U11" s="30"/>
      <c r="V11" s="30"/>
      <c r="W11" s="30"/>
      <c r="X11" s="30"/>
    </row>
    <row r="12" spans="1:24" ht="19.5" customHeight="1">
      <c r="A12" s="40" t="s">
        <v>7</v>
      </c>
      <c r="B12" s="29"/>
      <c r="C12" s="50"/>
      <c r="D12" s="50"/>
      <c r="E12" s="50"/>
      <c r="F12" s="50"/>
      <c r="G12" s="50"/>
      <c r="H12" s="50"/>
      <c r="I12" s="50"/>
      <c r="J12" s="50"/>
      <c r="K12" s="29"/>
      <c r="L12" s="29"/>
      <c r="M12" s="29"/>
      <c r="N12" s="29"/>
      <c r="O12" s="29"/>
      <c r="P12" s="29"/>
      <c r="Q12" s="29"/>
      <c r="R12" s="29"/>
      <c r="S12" s="29"/>
      <c r="T12" s="30"/>
      <c r="U12" s="30"/>
      <c r="V12" s="30"/>
      <c r="W12" s="30"/>
      <c r="X12" s="30"/>
    </row>
    <row r="13" spans="1:24" ht="26.25" customHeight="1">
      <c r="A13" s="29"/>
      <c r="B13" s="524" t="s">
        <v>11</v>
      </c>
      <c r="C13" s="524"/>
      <c r="D13" s="524"/>
      <c r="E13" s="524"/>
      <c r="F13" s="524"/>
      <c r="G13" s="524"/>
      <c r="H13" s="524"/>
      <c r="I13" s="524"/>
      <c r="J13" s="524"/>
      <c r="K13" s="524"/>
      <c r="L13" s="524"/>
      <c r="M13" s="524"/>
      <c r="N13" s="524"/>
      <c r="O13" s="524"/>
      <c r="P13" s="524"/>
      <c r="Q13" s="524"/>
      <c r="R13" s="524"/>
      <c r="S13" s="524"/>
      <c r="T13" s="31"/>
      <c r="U13" s="31"/>
      <c r="V13" s="30"/>
      <c r="W13" s="30"/>
      <c r="X13" s="30"/>
    </row>
    <row r="14" spans="1:24" ht="22.2">
      <c r="A14" s="243"/>
      <c r="B14" s="525" t="s">
        <v>67</v>
      </c>
      <c r="C14" s="525"/>
      <c r="D14" s="243"/>
      <c r="E14" s="243"/>
      <c r="F14" s="243"/>
      <c r="G14" s="243"/>
      <c r="H14" s="243"/>
      <c r="I14" s="243"/>
      <c r="J14" s="243"/>
      <c r="K14" s="243"/>
      <c r="L14" s="243"/>
      <c r="M14" s="243"/>
      <c r="N14" s="243"/>
      <c r="O14" s="243"/>
      <c r="P14" s="243"/>
      <c r="Q14" s="243"/>
      <c r="R14" s="243"/>
      <c r="S14" s="243"/>
      <c r="T14" s="10"/>
      <c r="U14" s="10"/>
    </row>
    <row r="15" spans="1:24" ht="21.75" customHeight="1">
      <c r="A15" s="29"/>
      <c r="B15" s="29"/>
      <c r="C15" s="29"/>
      <c r="D15" s="29"/>
      <c r="E15" s="29"/>
      <c r="F15" s="29"/>
      <c r="G15" s="29"/>
      <c r="H15" s="29"/>
      <c r="I15" s="29"/>
      <c r="J15" s="29"/>
      <c r="K15" s="29"/>
      <c r="L15" s="29"/>
      <c r="M15" s="29"/>
      <c r="N15" s="29"/>
      <c r="O15" s="29"/>
      <c r="P15" s="29"/>
      <c r="Q15" s="29"/>
      <c r="R15" s="29"/>
      <c r="S15" s="29"/>
    </row>
    <row r="16" spans="1:24" ht="21.75" customHeight="1">
      <c r="A16" s="29"/>
      <c r="B16" s="292"/>
      <c r="C16" s="293"/>
      <c r="D16" s="526" t="s">
        <v>40</v>
      </c>
      <c r="E16" s="527"/>
      <c r="F16" s="527"/>
      <c r="G16" s="527"/>
      <c r="H16" s="527"/>
      <c r="I16" s="527"/>
      <c r="J16" s="527"/>
      <c r="K16" s="527"/>
      <c r="L16" s="527"/>
      <c r="M16" s="527"/>
      <c r="N16" s="528" t="s">
        <v>69</v>
      </c>
      <c r="O16" s="529"/>
      <c r="P16" s="530"/>
      <c r="Q16" s="29"/>
      <c r="R16" s="29"/>
      <c r="S16" s="29"/>
      <c r="U16" s="11"/>
    </row>
    <row r="17" spans="1:22" ht="21.75" customHeight="1">
      <c r="A17" s="29"/>
      <c r="B17" s="531" t="s">
        <v>68</v>
      </c>
      <c r="C17" s="417"/>
      <c r="D17" s="526" t="s">
        <v>10</v>
      </c>
      <c r="E17" s="527"/>
      <c r="F17" s="527"/>
      <c r="G17" s="536"/>
      <c r="H17" s="526" t="s">
        <v>3</v>
      </c>
      <c r="I17" s="527"/>
      <c r="J17" s="527"/>
      <c r="K17" s="527"/>
      <c r="L17" s="527"/>
      <c r="M17" s="527"/>
      <c r="N17" s="531"/>
      <c r="O17" s="417"/>
      <c r="P17" s="532"/>
      <c r="Q17" s="29"/>
      <c r="R17" s="29"/>
      <c r="S17" s="29"/>
      <c r="U17" s="12"/>
    </row>
    <row r="18" spans="1:22" ht="21.75" customHeight="1">
      <c r="A18" s="29"/>
      <c r="B18" s="295"/>
      <c r="C18" s="29"/>
      <c r="D18" s="528" t="s">
        <v>41</v>
      </c>
      <c r="E18" s="530"/>
      <c r="F18" s="528" t="s">
        <v>43</v>
      </c>
      <c r="G18" s="530"/>
      <c r="H18" s="528" t="s">
        <v>44</v>
      </c>
      <c r="I18" s="530"/>
      <c r="J18" s="528" t="s">
        <v>41</v>
      </c>
      <c r="K18" s="530"/>
      <c r="L18" s="501" t="s">
        <v>39</v>
      </c>
      <c r="M18" s="540"/>
      <c r="N18" s="531"/>
      <c r="O18" s="417"/>
      <c r="P18" s="532"/>
      <c r="Q18" s="51" t="s">
        <v>113</v>
      </c>
      <c r="R18" s="34"/>
      <c r="S18" s="29"/>
      <c r="T18" s="12"/>
      <c r="U18" s="12"/>
    </row>
    <row r="19" spans="1:22" ht="21.75" customHeight="1">
      <c r="A19" s="29"/>
      <c r="B19" s="52"/>
      <c r="C19" s="53"/>
      <c r="D19" s="531" t="s">
        <v>42</v>
      </c>
      <c r="E19" s="532"/>
      <c r="F19" s="533" t="s">
        <v>42</v>
      </c>
      <c r="G19" s="535"/>
      <c r="H19" s="533" t="s">
        <v>45</v>
      </c>
      <c r="I19" s="535"/>
      <c r="J19" s="533" t="s">
        <v>42</v>
      </c>
      <c r="K19" s="535"/>
      <c r="L19" s="52"/>
      <c r="M19" s="296" t="s">
        <v>46</v>
      </c>
      <c r="N19" s="533"/>
      <c r="O19" s="534"/>
      <c r="P19" s="535"/>
      <c r="Q19" s="297" t="s">
        <v>110</v>
      </c>
      <c r="R19" s="298"/>
      <c r="S19" s="29"/>
      <c r="T19" s="13"/>
      <c r="U19" s="13"/>
    </row>
    <row r="20" spans="1:22" ht="21.75" customHeight="1">
      <c r="A20" s="29"/>
      <c r="B20" s="501" t="s">
        <v>8</v>
      </c>
      <c r="C20" s="540"/>
      <c r="D20" s="299"/>
      <c r="E20" s="300" t="s">
        <v>0</v>
      </c>
      <c r="F20" s="29"/>
      <c r="G20" s="300" t="s">
        <v>0</v>
      </c>
      <c r="H20" s="292"/>
      <c r="I20" s="300" t="s">
        <v>0</v>
      </c>
      <c r="J20" s="299"/>
      <c r="K20" s="300" t="s">
        <v>0</v>
      </c>
      <c r="L20" s="299"/>
      <c r="M20" s="301" t="s">
        <v>0</v>
      </c>
      <c r="N20" s="543" t="s">
        <v>74</v>
      </c>
      <c r="O20" s="544"/>
      <c r="P20" s="545"/>
      <c r="Q20" s="297" t="s">
        <v>111</v>
      </c>
      <c r="R20" s="302"/>
      <c r="S20" s="29"/>
      <c r="T20" s="14"/>
      <c r="U20" s="14"/>
    </row>
    <row r="21" spans="1:22" ht="21.75" customHeight="1">
      <c r="A21" s="29"/>
      <c r="B21" s="541"/>
      <c r="C21" s="542"/>
      <c r="D21" s="54"/>
      <c r="E21" s="55">
        <v>97</v>
      </c>
      <c r="F21" s="56"/>
      <c r="G21" s="55">
        <v>125</v>
      </c>
      <c r="H21" s="303"/>
      <c r="I21" s="57">
        <v>454</v>
      </c>
      <c r="J21" s="58"/>
      <c r="K21" s="57">
        <v>478</v>
      </c>
      <c r="L21" s="58"/>
      <c r="M21" s="59">
        <v>506</v>
      </c>
      <c r="N21" s="546"/>
      <c r="O21" s="547"/>
      <c r="P21" s="548"/>
      <c r="Q21" s="60" t="s">
        <v>112</v>
      </c>
      <c r="R21" s="61"/>
      <c r="S21" s="29"/>
    </row>
    <row r="22" spans="1:22" ht="30.75" customHeight="1">
      <c r="A22" s="29"/>
      <c r="B22" s="551" t="s">
        <v>9</v>
      </c>
      <c r="C22" s="540"/>
      <c r="D22" s="552">
        <f>SUM(D23:E30)</f>
        <v>0</v>
      </c>
      <c r="E22" s="553"/>
      <c r="F22" s="552">
        <f>SUM(F23:G30)</f>
        <v>0</v>
      </c>
      <c r="G22" s="553"/>
      <c r="H22" s="552">
        <f>SUM(H23:I30)</f>
        <v>0</v>
      </c>
      <c r="I22" s="553"/>
      <c r="J22" s="552">
        <f>SUM(J23:K30)</f>
        <v>0</v>
      </c>
      <c r="K22" s="553"/>
      <c r="L22" s="552">
        <f>SUM(L23:M30)</f>
        <v>0</v>
      </c>
      <c r="M22" s="553"/>
      <c r="N22" s="546"/>
      <c r="O22" s="547"/>
      <c r="P22" s="548"/>
      <c r="Q22" s="62"/>
      <c r="R22" s="62"/>
      <c r="S22" s="29"/>
    </row>
    <row r="23" spans="1:22" ht="30.75" customHeight="1">
      <c r="A23" s="29"/>
      <c r="B23" s="292"/>
      <c r="C23" s="341"/>
      <c r="D23" s="554"/>
      <c r="E23" s="555"/>
      <c r="F23" s="554"/>
      <c r="G23" s="555"/>
      <c r="H23" s="554"/>
      <c r="I23" s="555"/>
      <c r="J23" s="554"/>
      <c r="K23" s="555"/>
      <c r="L23" s="554"/>
      <c r="M23" s="555"/>
      <c r="N23" s="547"/>
      <c r="O23" s="547"/>
      <c r="P23" s="548"/>
      <c r="Q23" s="63"/>
      <c r="R23" s="63"/>
      <c r="S23" s="29"/>
      <c r="T23" s="558"/>
      <c r="U23" s="558"/>
      <c r="V23" s="558"/>
    </row>
    <row r="24" spans="1:22" ht="30.75" customHeight="1">
      <c r="A24" s="29"/>
      <c r="B24" s="294" t="s">
        <v>1</v>
      </c>
      <c r="C24" s="342"/>
      <c r="D24" s="556"/>
      <c r="E24" s="557"/>
      <c r="F24" s="556"/>
      <c r="G24" s="557"/>
      <c r="H24" s="556"/>
      <c r="I24" s="557"/>
      <c r="J24" s="556"/>
      <c r="K24" s="557"/>
      <c r="L24" s="556"/>
      <c r="M24" s="557"/>
      <c r="N24" s="547"/>
      <c r="O24" s="547"/>
      <c r="P24" s="548"/>
      <c r="Q24" s="63"/>
      <c r="R24" s="63"/>
      <c r="S24" s="29"/>
      <c r="T24" s="558"/>
      <c r="U24" s="558"/>
      <c r="V24" s="558"/>
    </row>
    <row r="25" spans="1:22" ht="30.75" customHeight="1">
      <c r="A25" s="29"/>
      <c r="B25" s="295"/>
      <c r="C25" s="343"/>
      <c r="D25" s="556"/>
      <c r="E25" s="557"/>
      <c r="F25" s="556"/>
      <c r="G25" s="557"/>
      <c r="H25" s="556"/>
      <c r="I25" s="557"/>
      <c r="J25" s="556"/>
      <c r="K25" s="557"/>
      <c r="L25" s="556"/>
      <c r="M25" s="557"/>
      <c r="N25" s="547"/>
      <c r="O25" s="547"/>
      <c r="P25" s="548"/>
      <c r="Q25" s="63"/>
      <c r="R25" s="63"/>
      <c r="S25" s="29"/>
    </row>
    <row r="26" spans="1:22" ht="30.75" customHeight="1">
      <c r="A26" s="29"/>
      <c r="B26" s="295"/>
      <c r="C26" s="343"/>
      <c r="D26" s="556"/>
      <c r="E26" s="557"/>
      <c r="F26" s="556"/>
      <c r="G26" s="557"/>
      <c r="H26" s="556"/>
      <c r="I26" s="557"/>
      <c r="J26" s="556"/>
      <c r="K26" s="557"/>
      <c r="L26" s="556"/>
      <c r="M26" s="557"/>
      <c r="N26" s="547"/>
      <c r="O26" s="547"/>
      <c r="P26" s="548"/>
      <c r="Q26" s="63"/>
      <c r="R26" s="63"/>
      <c r="S26" s="29"/>
    </row>
    <row r="27" spans="1:22" ht="30.75" customHeight="1">
      <c r="A27" s="29"/>
      <c r="B27" s="295"/>
      <c r="C27" s="343"/>
      <c r="D27" s="556"/>
      <c r="E27" s="557"/>
      <c r="F27" s="556"/>
      <c r="G27" s="557"/>
      <c r="H27" s="556"/>
      <c r="I27" s="557"/>
      <c r="J27" s="556"/>
      <c r="K27" s="557"/>
      <c r="L27" s="556"/>
      <c r="M27" s="557"/>
      <c r="N27" s="547"/>
      <c r="O27" s="547"/>
      <c r="P27" s="548"/>
      <c r="Q27" s="63"/>
      <c r="R27" s="63"/>
      <c r="S27" s="29"/>
    </row>
    <row r="28" spans="1:22" ht="30.75" customHeight="1">
      <c r="A28" s="29"/>
      <c r="B28" s="295"/>
      <c r="C28" s="343"/>
      <c r="D28" s="556"/>
      <c r="E28" s="557"/>
      <c r="F28" s="556"/>
      <c r="G28" s="557"/>
      <c r="H28" s="556"/>
      <c r="I28" s="557"/>
      <c r="J28" s="556"/>
      <c r="K28" s="557"/>
      <c r="L28" s="556"/>
      <c r="M28" s="557"/>
      <c r="N28" s="547"/>
      <c r="O28" s="547"/>
      <c r="P28" s="548"/>
      <c r="Q28" s="63"/>
      <c r="R28" s="63"/>
      <c r="S28" s="29"/>
    </row>
    <row r="29" spans="1:22" ht="30.75" customHeight="1">
      <c r="A29" s="29"/>
      <c r="B29" s="294" t="s">
        <v>2</v>
      </c>
      <c r="C29" s="343"/>
      <c r="D29" s="556"/>
      <c r="E29" s="557"/>
      <c r="F29" s="556"/>
      <c r="G29" s="557"/>
      <c r="H29" s="556"/>
      <c r="I29" s="557"/>
      <c r="J29" s="556"/>
      <c r="K29" s="557"/>
      <c r="L29" s="556"/>
      <c r="M29" s="557"/>
      <c r="N29" s="547"/>
      <c r="O29" s="547"/>
      <c r="P29" s="548"/>
      <c r="Q29" s="63"/>
      <c r="R29" s="63"/>
      <c r="S29" s="29"/>
    </row>
    <row r="30" spans="1:22" ht="30.75" customHeight="1">
      <c r="A30" s="29"/>
      <c r="B30" s="52"/>
      <c r="C30" s="344"/>
      <c r="D30" s="563"/>
      <c r="E30" s="564"/>
      <c r="F30" s="563"/>
      <c r="G30" s="564"/>
      <c r="H30" s="563"/>
      <c r="I30" s="564"/>
      <c r="J30" s="563"/>
      <c r="K30" s="564"/>
      <c r="L30" s="563"/>
      <c r="M30" s="564"/>
      <c r="N30" s="549"/>
      <c r="O30" s="549"/>
      <c r="P30" s="550"/>
      <c r="Q30" s="63"/>
      <c r="R30" s="63"/>
      <c r="S30" s="29"/>
    </row>
    <row r="31" spans="1:22" ht="12" customHeight="1">
      <c r="A31" s="29"/>
      <c r="B31" s="292"/>
      <c r="C31" s="29"/>
      <c r="D31" s="570"/>
      <c r="E31" s="571"/>
      <c r="F31" s="570"/>
      <c r="G31" s="571"/>
      <c r="H31" s="570"/>
      <c r="I31" s="571"/>
      <c r="J31" s="570"/>
      <c r="K31" s="571"/>
      <c r="L31" s="572"/>
      <c r="M31" s="573"/>
      <c r="N31" s="304"/>
      <c r="O31" s="305"/>
      <c r="P31" s="306" t="s">
        <v>0</v>
      </c>
      <c r="Q31" s="29"/>
      <c r="R31" s="29"/>
      <c r="S31" s="29"/>
    </row>
    <row r="32" spans="1:22" ht="28.2" customHeight="1">
      <c r="A32" s="29"/>
      <c r="B32" s="541" t="s">
        <v>27</v>
      </c>
      <c r="C32" s="542"/>
      <c r="D32" s="561">
        <f>SUM(E21*D22)</f>
        <v>0</v>
      </c>
      <c r="E32" s="562"/>
      <c r="F32" s="561">
        <f>SUM(G21*F22)</f>
        <v>0</v>
      </c>
      <c r="G32" s="562"/>
      <c r="H32" s="561">
        <f>SUM(I21*H22)</f>
        <v>0</v>
      </c>
      <c r="I32" s="562"/>
      <c r="J32" s="561">
        <f>SUM(K21*J22)</f>
        <v>0</v>
      </c>
      <c r="K32" s="562"/>
      <c r="L32" s="561">
        <f>SUM(M21*L22)</f>
        <v>0</v>
      </c>
      <c r="M32" s="565"/>
      <c r="N32" s="566">
        <f>SUM(D32:M32)</f>
        <v>0</v>
      </c>
      <c r="O32" s="567"/>
      <c r="P32" s="568"/>
      <c r="Q32" s="569"/>
      <c r="R32" s="525"/>
      <c r="S32" s="525"/>
      <c r="T32" s="15"/>
    </row>
    <row r="33" spans="1:19" ht="30.75" customHeight="1">
      <c r="A33" s="29"/>
      <c r="B33" s="29" t="s">
        <v>47</v>
      </c>
      <c r="C33" s="29"/>
      <c r="D33" s="29"/>
      <c r="E33" s="29"/>
      <c r="F33" s="29"/>
      <c r="G33" s="29"/>
      <c r="H33" s="29"/>
      <c r="I33" s="29"/>
      <c r="J33" s="29"/>
      <c r="K33" s="29"/>
      <c r="L33" s="29"/>
      <c r="M33" s="29"/>
      <c r="N33" s="29"/>
      <c r="O33" s="29"/>
      <c r="P33" s="29"/>
      <c r="Q33" s="29"/>
      <c r="R33" s="29"/>
      <c r="S33" s="29"/>
    </row>
    <row r="34" spans="1:19" ht="21.75" customHeight="1">
      <c r="A34" s="29" t="s">
        <v>125</v>
      </c>
      <c r="B34" s="29" t="s">
        <v>126</v>
      </c>
      <c r="C34" s="29"/>
      <c r="D34" s="307"/>
      <c r="E34" s="307"/>
      <c r="F34" s="29"/>
      <c r="G34" s="29"/>
      <c r="H34" s="29"/>
      <c r="I34" s="29"/>
      <c r="J34" s="29"/>
      <c r="K34" s="29"/>
      <c r="L34" s="29"/>
      <c r="M34" s="29"/>
      <c r="N34" s="29"/>
      <c r="O34" s="29"/>
      <c r="P34" s="29"/>
      <c r="Q34" s="29"/>
      <c r="R34" s="29"/>
      <c r="S34" s="29"/>
    </row>
  </sheetData>
  <sheetProtection algorithmName="SHA-512" hashValue="HJ0qsFiOxwztMC2JgBssMAJbHYusCOLktTDXNLpnUHhgHbBoCwndzhd+/NZDPsJ3k9jXnYqdBn+9a0qKmH/YNQ==" saltValue="syNMCBt2B4v3glm0/HSLuA==" spinCount="100000" sheet="1" objects="1" scenarios="1" formatCells="0"/>
  <mergeCells count="112">
    <mergeCell ref="Q2:S2"/>
    <mergeCell ref="A3:O3"/>
    <mergeCell ref="B32:C32"/>
    <mergeCell ref="D32:E32"/>
    <mergeCell ref="F32:G32"/>
    <mergeCell ref="H32:I32"/>
    <mergeCell ref="J32:K32"/>
    <mergeCell ref="D30:E30"/>
    <mergeCell ref="F30:G30"/>
    <mergeCell ref="H30:I30"/>
    <mergeCell ref="J30:K30"/>
    <mergeCell ref="L30:M30"/>
    <mergeCell ref="L32:M32"/>
    <mergeCell ref="N32:P32"/>
    <mergeCell ref="Q32:S32"/>
    <mergeCell ref="D31:E31"/>
    <mergeCell ref="F31:G31"/>
    <mergeCell ref="H31:I31"/>
    <mergeCell ref="J31:K31"/>
    <mergeCell ref="L31:M31"/>
    <mergeCell ref="F28:G28"/>
    <mergeCell ref="H28:I28"/>
    <mergeCell ref="J28:K28"/>
    <mergeCell ref="L28:M28"/>
    <mergeCell ref="D29:E29"/>
    <mergeCell ref="F29:G29"/>
    <mergeCell ref="H29:I29"/>
    <mergeCell ref="J29:K29"/>
    <mergeCell ref="L29:M29"/>
    <mergeCell ref="T23:V24"/>
    <mergeCell ref="D24:E24"/>
    <mergeCell ref="F24:G24"/>
    <mergeCell ref="H24:I24"/>
    <mergeCell ref="J24:K24"/>
    <mergeCell ref="L24:M24"/>
    <mergeCell ref="D25:E25"/>
    <mergeCell ref="F25:G25"/>
    <mergeCell ref="H25:I25"/>
    <mergeCell ref="J25:K25"/>
    <mergeCell ref="L25:M25"/>
    <mergeCell ref="B20:C21"/>
    <mergeCell ref="N20:P30"/>
    <mergeCell ref="B22:C22"/>
    <mergeCell ref="D22:E22"/>
    <mergeCell ref="F22:G22"/>
    <mergeCell ref="H22:I22"/>
    <mergeCell ref="J22:K22"/>
    <mergeCell ref="L22:M22"/>
    <mergeCell ref="D23:E23"/>
    <mergeCell ref="F23:G23"/>
    <mergeCell ref="H23:I23"/>
    <mergeCell ref="J23:K23"/>
    <mergeCell ref="L23:M23"/>
    <mergeCell ref="D26:E26"/>
    <mergeCell ref="F26:G26"/>
    <mergeCell ref="H26:I26"/>
    <mergeCell ref="J26:K26"/>
    <mergeCell ref="L26:M26"/>
    <mergeCell ref="D27:E27"/>
    <mergeCell ref="F27:G27"/>
    <mergeCell ref="H27:I27"/>
    <mergeCell ref="J27:K27"/>
    <mergeCell ref="L27:M27"/>
    <mergeCell ref="D28:E28"/>
    <mergeCell ref="T9:V10"/>
    <mergeCell ref="B13:S13"/>
    <mergeCell ref="B14:C14"/>
    <mergeCell ref="D16:M16"/>
    <mergeCell ref="N16:P19"/>
    <mergeCell ref="B17:C17"/>
    <mergeCell ref="D17:G17"/>
    <mergeCell ref="H17:M17"/>
    <mergeCell ref="D18:E18"/>
    <mergeCell ref="D9:E9"/>
    <mergeCell ref="F9:G9"/>
    <mergeCell ref="H9:I9"/>
    <mergeCell ref="J9:K9"/>
    <mergeCell ref="L9:M9"/>
    <mergeCell ref="N9:O9"/>
    <mergeCell ref="F18:G18"/>
    <mergeCell ref="H18:I18"/>
    <mergeCell ref="J18:K18"/>
    <mergeCell ref="L18:M18"/>
    <mergeCell ref="D19:E19"/>
    <mergeCell ref="F19:G19"/>
    <mergeCell ref="H19:I19"/>
    <mergeCell ref="J19:K19"/>
    <mergeCell ref="P9:Q9"/>
    <mergeCell ref="P7:Q7"/>
    <mergeCell ref="T7:V8"/>
    <mergeCell ref="D8:E8"/>
    <mergeCell ref="F8:G8"/>
    <mergeCell ref="H8:I8"/>
    <mergeCell ref="J8:K8"/>
    <mergeCell ref="L8:M8"/>
    <mergeCell ref="N8:O8"/>
    <mergeCell ref="P8:Q8"/>
    <mergeCell ref="D7:E7"/>
    <mergeCell ref="F7:G7"/>
    <mergeCell ref="H7:I7"/>
    <mergeCell ref="J7:K7"/>
    <mergeCell ref="L7:M7"/>
    <mergeCell ref="N7:O7"/>
    <mergeCell ref="C5:C6"/>
    <mergeCell ref="D5:E6"/>
    <mergeCell ref="F5:G6"/>
    <mergeCell ref="H5:I6"/>
    <mergeCell ref="J5:K6"/>
    <mergeCell ref="L5:M6"/>
    <mergeCell ref="N5:O6"/>
    <mergeCell ref="P5:Q6"/>
    <mergeCell ref="Q3:S3"/>
  </mergeCells>
  <phoneticPr fontId="3"/>
  <dataValidations xWindow="832" yWindow="540" count="14">
    <dataValidation allowBlank="1" showInputMessage="1" showErrorMessage="1" prompt="補助基準単価（A)×予定件数（B)の値が反映されますので入力不要です" sqref="D32:M32" xr:uid="{00000000-0002-0000-0300-000000000000}"/>
    <dataValidation allowBlank="1" showInputMessage="1" showErrorMessage="1" promptTitle="都補助所要額" prompt="入力不要です。都補助基本額(F)×補助率(G)の値を反映します" sqref="P9:Q9" xr:uid="{00000000-0002-0000-0300-000001000000}"/>
    <dataValidation allowBlank="1" showInputMessage="1" showErrorMessage="1" promptTitle="都補助基本額" prompt="入力不要です。差引額(C)対象経費の支出予定額(D)と基準算定額(E)のいずれか低い額を反映します。" sqref="L9:M9" xr:uid="{00000000-0002-0000-0300-000002000000}"/>
    <dataValidation allowBlank="1" showInputMessage="1" showErrorMessage="1" promptTitle="基準算定額" prompt="入力不要です。第4号様式の基準算定額を反映します。" sqref="J9:K9" xr:uid="{00000000-0002-0000-0300-000003000000}"/>
    <dataValidation allowBlank="1" showInputMessage="1" showErrorMessage="1" prompt="基準算定額の合計が反映されるので入力不要です" sqref="N32:P32" xr:uid="{00000000-0002-0000-0300-000004000000}"/>
    <dataValidation allowBlank="1" showInputMessage="1" showErrorMessage="1" prompt="入力不要です。100mmミラーカメラ対象者の合計人数を反映します。_x000a__x000a_内訳欄に施設名及び対象人数を入力してください。" sqref="L22:M22 F22:G22" xr:uid="{00000000-0002-0000-0300-000005000000}"/>
    <dataValidation allowBlank="1" showInputMessage="1" showErrorMessage="1" prompt="入力不要です。70mmミラーカメラ対象者の合計人数を反映します。_x000a__x000a_内訳欄に施設名及び対象人数を入力してください。" sqref="J22:K22 D22:E22" xr:uid="{00000000-0002-0000-0300-000006000000}"/>
    <dataValidation allowBlank="1" showInputMessage="1" showErrorMessage="1" prompt="入力不要です。レンズカメラ対象者の合計人数を反映します。_x000a__x000a_内訳欄に施設名及び対象人数を入力してください。" sqref="H22:I22" xr:uid="{00000000-0002-0000-0300-000007000000}"/>
    <dataValidation allowBlank="1" showInputMessage="1" showErrorMessage="1" promptTitle="総事業費" prompt="総事業費とは、健診に要する経費の総額です。１つの契約の中で、結核の定期健康診断以外の健診も併せて実施している場合、それらの経費も含めます。" sqref="C9" xr:uid="{00000000-0002-0000-0300-000008000000}"/>
    <dataValidation allowBlank="1" showInputMessage="1" showErrorMessage="1" promptTitle="差引額" prompt="入力不要です。総事業費（A)から寄付金その他収入額（B)を差し引いた値を反映します。_x000a_" sqref="F9:G9" xr:uid="{00000000-0002-0000-0300-000009000000}"/>
    <dataValidation allowBlank="1" showInputMessage="1" showErrorMessage="1" promptTitle="対象経費の支出予定額" prompt="対象経費とは、補助対象者の結核の定期健康診断に係る経費となります。" sqref="H9:I9" xr:uid="{00000000-0002-0000-0300-00000A000000}"/>
    <dataValidation allowBlank="1" showInputMessage="1" showErrorMessage="1" promptTitle="寄附金その他の収入額" prompt="健診を実施するに当たり、寄附金、その他の収入がある場合は、こちらに入力します。" sqref="D9:E9" xr:uid="{00000000-0002-0000-0300-00000B000000}"/>
    <dataValidation allowBlank="1" showInputMessage="1" showErrorMessage="1" prompt="健診受診人数を_x000a_施設・実施時期別に入力してください。_x000a_" sqref="D23:E23 F23:G23 H23:I23 J23:K23 L23:M23" xr:uid="{00000000-0002-0000-0300-00000C000000}"/>
    <dataValidation allowBlank="1" showInputMessage="1" showErrorMessage="1" prompt="施設名・実施時期を入力してください。_x000a_" sqref="C23" xr:uid="{00000000-0002-0000-0300-00000D000000}"/>
  </dataValidations>
  <pageMargins left="0.98425196850393704" right="0.19685039370078741" top="0.59055118110236227" bottom="0.19685039370078741" header="0.51181102362204722" footer="0.51181102362204722"/>
  <pageSetup paperSize="9" scale="68"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P36"/>
  <sheetViews>
    <sheetView view="pageBreakPreview" zoomScale="90" zoomScaleNormal="100" zoomScaleSheetLayoutView="90" workbookViewId="0">
      <pane ySplit="2" topLeftCell="A3" activePane="bottomLeft" state="frozen"/>
      <selection activeCell="H40" sqref="H40"/>
      <selection pane="bottomLeft" activeCell="B1" sqref="B1"/>
    </sheetView>
  </sheetViews>
  <sheetFormatPr defaultColWidth="9" defaultRowHeight="13.2"/>
  <cols>
    <col min="1" max="1" width="2.6640625" customWidth="1"/>
    <col min="2" max="2" width="21.21875" bestFit="1" customWidth="1"/>
    <col min="3" max="3" width="13.21875" customWidth="1"/>
    <col min="4" max="4" width="3.77734375" customWidth="1"/>
    <col min="5" max="5" width="12.44140625" customWidth="1"/>
    <col min="6" max="6" width="4.33203125" customWidth="1"/>
    <col min="7" max="7" width="27.44140625" customWidth="1"/>
    <col min="8" max="8" width="8.21875" customWidth="1"/>
  </cols>
  <sheetData>
    <row r="1" spans="1:10" ht="14.4">
      <c r="A1" s="64"/>
      <c r="B1" s="65"/>
      <c r="C1" s="24"/>
      <c r="D1" s="24"/>
      <c r="E1" s="24"/>
    </row>
    <row r="2" spans="1:10" ht="14.4">
      <c r="A2" s="66"/>
      <c r="B2" s="67"/>
      <c r="C2" s="67"/>
      <c r="D2" s="87"/>
      <c r="E2" s="87"/>
    </row>
    <row r="3" spans="1:10" ht="22.95" customHeight="1">
      <c r="A3" s="29" t="s">
        <v>28</v>
      </c>
      <c r="B3" s="29"/>
      <c r="C3" s="29"/>
      <c r="D3" s="29"/>
      <c r="E3" s="29"/>
      <c r="F3" s="29"/>
      <c r="G3" s="228" t="s">
        <v>283</v>
      </c>
      <c r="H3" s="377" t="str">
        <f>IF(補助金番号=0, "", 補助金番号)</f>
        <v/>
      </c>
    </row>
    <row r="4" spans="1:10" ht="28.8">
      <c r="A4" s="583" t="s">
        <v>81</v>
      </c>
      <c r="B4" s="583"/>
      <c r="C4" s="583"/>
      <c r="D4" s="583"/>
      <c r="E4" s="583"/>
      <c r="F4" s="583"/>
      <c r="G4" s="583"/>
      <c r="H4" s="583"/>
      <c r="I4" s="5"/>
    </row>
    <row r="5" spans="1:10" ht="25.5" customHeight="1">
      <c r="A5" s="29"/>
      <c r="B5" s="29"/>
      <c r="C5" s="29"/>
      <c r="D5" s="29"/>
      <c r="E5" s="29"/>
      <c r="F5" s="29"/>
      <c r="G5" s="29"/>
      <c r="H5" s="29"/>
      <c r="I5" s="1"/>
    </row>
    <row r="6" spans="1:10" ht="24.75" customHeight="1">
      <c r="A6" s="40" t="s">
        <v>29</v>
      </c>
      <c r="B6" s="29"/>
      <c r="C6" s="29"/>
      <c r="D6" s="29"/>
      <c r="E6" s="29"/>
      <c r="F6" s="29"/>
      <c r="G6" s="29"/>
      <c r="H6" s="29"/>
      <c r="I6" s="88"/>
    </row>
    <row r="7" spans="1:10" ht="13.5" customHeight="1">
      <c r="A7" s="29"/>
      <c r="B7" s="29"/>
      <c r="C7" s="29"/>
      <c r="D7" s="29"/>
      <c r="E7" s="29"/>
      <c r="F7" s="29"/>
      <c r="G7" s="29"/>
      <c r="H7" s="29"/>
      <c r="I7" s="88"/>
    </row>
    <row r="8" spans="1:10" ht="24.75" customHeight="1">
      <c r="A8" s="29"/>
      <c r="B8" s="229" t="s">
        <v>30</v>
      </c>
      <c r="C8" s="584" t="s">
        <v>31</v>
      </c>
      <c r="D8" s="585"/>
      <c r="E8" s="585"/>
      <c r="F8" s="585"/>
      <c r="G8" s="585"/>
      <c r="H8" s="577"/>
      <c r="I8" s="88"/>
    </row>
    <row r="9" spans="1:10" ht="15.75" customHeight="1">
      <c r="A9" s="29"/>
      <c r="B9" s="230" t="s">
        <v>109</v>
      </c>
      <c r="C9" s="586" t="s">
        <v>32</v>
      </c>
      <c r="D9" s="587"/>
      <c r="E9" s="587"/>
      <c r="F9" s="588"/>
      <c r="G9" s="592">
        <f>'支出予定額調書（第3・4号）'!D9</f>
        <v>0</v>
      </c>
      <c r="H9" s="231" t="s">
        <v>0</v>
      </c>
    </row>
    <row r="10" spans="1:10" ht="9.75" customHeight="1">
      <c r="A10" s="29"/>
      <c r="B10" s="594">
        <f>'支出予定額調書（第3・4号）'!C9</f>
        <v>0</v>
      </c>
      <c r="C10" s="589"/>
      <c r="D10" s="590"/>
      <c r="E10" s="590"/>
      <c r="F10" s="591"/>
      <c r="G10" s="593"/>
      <c r="H10" s="232"/>
    </row>
    <row r="11" spans="1:10" ht="24.75" customHeight="1">
      <c r="A11" s="29"/>
      <c r="B11" s="594"/>
      <c r="C11" s="595" t="s">
        <v>117</v>
      </c>
      <c r="D11" s="596"/>
      <c r="E11" s="596"/>
      <c r="F11" s="597"/>
      <c r="G11" s="308">
        <f>'支出予定額調書（第3・4号）'!P9</f>
        <v>0</v>
      </c>
      <c r="H11" s="233"/>
      <c r="I11" s="5"/>
    </row>
    <row r="12" spans="1:10" ht="24.75" customHeight="1">
      <c r="A12" s="29"/>
      <c r="B12" s="538"/>
      <c r="C12" s="595" t="s">
        <v>116</v>
      </c>
      <c r="D12" s="598"/>
      <c r="E12" s="598"/>
      <c r="F12" s="599"/>
      <c r="G12" s="308">
        <f>B10-G9-G11</f>
        <v>0</v>
      </c>
      <c r="H12" s="233"/>
    </row>
    <row r="13" spans="1:10" ht="24.75" customHeight="1">
      <c r="A13" s="29"/>
      <c r="B13" s="29"/>
      <c r="C13" s="29"/>
      <c r="D13" s="29"/>
      <c r="E13" s="29"/>
      <c r="F13" s="29"/>
      <c r="G13" s="309" t="str">
        <f>IF(G11="","",IF('支出予定額調書（第3・4号）'!P9='予算書抄本（第5号）'!G11,"","（Ｃ）欄が第３号様式（Ｈ）欄と合致していません。"))</f>
        <v/>
      </c>
      <c r="H13" s="29"/>
      <c r="J13" s="2"/>
    </row>
    <row r="14" spans="1:10" ht="24.75" customHeight="1">
      <c r="A14" s="29"/>
      <c r="B14" s="29"/>
      <c r="C14" s="29"/>
      <c r="D14" s="29"/>
      <c r="E14" s="29"/>
      <c r="F14" s="29"/>
      <c r="G14" s="29"/>
      <c r="H14" s="29"/>
    </row>
    <row r="15" spans="1:10" ht="24.75" customHeight="1">
      <c r="A15" s="40" t="s">
        <v>33</v>
      </c>
      <c r="B15" s="29"/>
      <c r="C15" s="29"/>
      <c r="D15" s="29"/>
      <c r="E15" s="29"/>
      <c r="F15" s="29"/>
      <c r="G15" s="29"/>
      <c r="H15" s="29"/>
    </row>
    <row r="16" spans="1:10" ht="12.75" customHeight="1">
      <c r="A16" s="29"/>
      <c r="B16" s="29"/>
      <c r="C16" s="29"/>
      <c r="D16" s="29"/>
      <c r="E16" s="29"/>
      <c r="F16" s="29"/>
      <c r="G16" s="29"/>
      <c r="H16" s="29"/>
    </row>
    <row r="17" spans="1:16" ht="24.75" customHeight="1">
      <c r="A17" s="29"/>
      <c r="B17" s="311" t="s">
        <v>34</v>
      </c>
      <c r="C17" s="574" t="s">
        <v>35</v>
      </c>
      <c r="D17" s="575"/>
      <c r="E17" s="575"/>
      <c r="F17" s="576"/>
      <c r="G17" s="574" t="s">
        <v>36</v>
      </c>
      <c r="H17" s="577"/>
      <c r="I17" s="578"/>
      <c r="J17" s="579"/>
      <c r="K17" s="579"/>
      <c r="L17" s="579"/>
    </row>
    <row r="18" spans="1:16" ht="40.200000000000003" customHeight="1">
      <c r="A18" s="29"/>
      <c r="B18" s="313" t="s">
        <v>128</v>
      </c>
      <c r="C18" s="581"/>
      <c r="D18" s="582"/>
      <c r="E18" s="582"/>
      <c r="F18" s="312" t="s">
        <v>0</v>
      </c>
      <c r="G18" s="373"/>
      <c r="H18" s="235" t="s">
        <v>0</v>
      </c>
      <c r="I18" s="580"/>
      <c r="J18" s="579"/>
      <c r="K18" s="579"/>
      <c r="L18" s="579"/>
    </row>
    <row r="19" spans="1:16" ht="40.200000000000003" customHeight="1">
      <c r="A19" s="29"/>
      <c r="B19" s="314"/>
      <c r="C19" s="604"/>
      <c r="D19" s="605"/>
      <c r="E19" s="605"/>
      <c r="F19" s="236"/>
      <c r="G19" s="374"/>
      <c r="H19" s="236"/>
      <c r="I19" s="578"/>
      <c r="J19" s="600"/>
      <c r="K19" s="600"/>
      <c r="L19" s="600"/>
    </row>
    <row r="20" spans="1:16" ht="40.200000000000003" customHeight="1" thickBot="1">
      <c r="A20" s="29"/>
      <c r="B20" s="315"/>
      <c r="C20" s="606"/>
      <c r="D20" s="607"/>
      <c r="E20" s="607"/>
      <c r="F20" s="237"/>
      <c r="G20" s="375"/>
      <c r="H20" s="237"/>
    </row>
    <row r="21" spans="1:16" ht="40.200000000000003" customHeight="1" thickTop="1">
      <c r="A21" s="29"/>
      <c r="B21" s="238" t="s">
        <v>37</v>
      </c>
      <c r="C21" s="608">
        <f>総事業費</f>
        <v>0</v>
      </c>
      <c r="D21" s="609"/>
      <c r="E21" s="609"/>
      <c r="F21" s="239" t="s">
        <v>201</v>
      </c>
      <c r="G21" s="310">
        <f>対象経費</f>
        <v>0</v>
      </c>
      <c r="H21" s="239" t="s">
        <v>202</v>
      </c>
      <c r="I21" s="5"/>
      <c r="P21" s="24" t="str">
        <f>IF(G21=0,"",IF('支出予定額調書（第3・4号）'!H9='予算書抄本（第5号）'!G21,"","第３号様式（Ｄ）欄と合致していません。"))</f>
        <v/>
      </c>
    </row>
    <row r="22" spans="1:16" ht="37.200000000000003" customHeight="1">
      <c r="A22" s="29"/>
      <c r="B22" s="56"/>
      <c r="C22" s="610" t="str">
        <f>IF(OR(B10&lt;&gt;C21, B10&lt;&gt;E23, C21&lt;&gt;E23), "黄色いセルの入力額と(I)の額と一致させて下さい", "")</f>
        <v/>
      </c>
      <c r="D22" s="611"/>
      <c r="E22" s="611"/>
      <c r="F22" s="240"/>
      <c r="G22" s="376" t="str">
        <f>IF(OR(対象経費&lt;&gt;G21, 対象経費&lt;&gt;G23, G21&lt;&gt;G23), "黄色いセルの入力額と(J)の額と一致させて下さい", "")</f>
        <v/>
      </c>
      <c r="H22" s="29"/>
      <c r="I22" s="5"/>
    </row>
    <row r="23" spans="1:16" ht="24.75" customHeight="1">
      <c r="A23" s="29"/>
      <c r="B23" s="29"/>
      <c r="C23" s="234" t="str">
        <f>IF(C21=0,"",IF(B10=C21,"","上記事業予算額（Ａ）欄と合致していません。"))</f>
        <v/>
      </c>
      <c r="D23" s="234"/>
      <c r="E23" s="241">
        <f>C18+C19+C20</f>
        <v>0</v>
      </c>
      <c r="F23" s="29"/>
      <c r="G23" s="241">
        <f>G18+G19+G20</f>
        <v>0</v>
      </c>
      <c r="H23" s="29"/>
      <c r="I23" s="5"/>
    </row>
    <row r="24" spans="1:16" ht="24.75" customHeight="1">
      <c r="A24" s="29"/>
      <c r="B24" s="40" t="s">
        <v>38</v>
      </c>
      <c r="C24" s="29"/>
      <c r="D24" s="29"/>
      <c r="E24" s="29"/>
      <c r="F24" s="29"/>
      <c r="G24" s="29"/>
      <c r="H24" s="29"/>
    </row>
    <row r="25" spans="1:16" ht="37.200000000000003" customHeight="1">
      <c r="A25" s="29"/>
      <c r="B25" s="29"/>
      <c r="C25" s="29"/>
      <c r="D25" s="29"/>
      <c r="E25" s="29"/>
      <c r="F25" s="29"/>
      <c r="G25" s="29"/>
      <c r="H25" s="29"/>
    </row>
    <row r="26" spans="1:16" ht="24.75" customHeight="1">
      <c r="A26" s="29"/>
      <c r="B26" s="602" t="str">
        <f>'変更交付（第７号）'!W4</f>
        <v>令和　　年　　月　　日</v>
      </c>
      <c r="C26" s="603"/>
      <c r="D26" s="242"/>
      <c r="E26" s="242"/>
      <c r="F26" s="29"/>
      <c r="G26" s="29"/>
      <c r="H26" s="29"/>
      <c r="I26" s="5"/>
    </row>
    <row r="27" spans="1:16" ht="45" customHeight="1">
      <c r="A27" s="29"/>
      <c r="B27" s="29"/>
      <c r="C27" s="29"/>
      <c r="D27" s="29"/>
      <c r="E27" s="29"/>
      <c r="F27" s="29"/>
      <c r="G27" s="29"/>
      <c r="H27" s="29"/>
    </row>
    <row r="28" spans="1:16" ht="30.6" customHeight="1">
      <c r="A28" s="29"/>
      <c r="B28" s="86" t="s">
        <v>127</v>
      </c>
      <c r="C28" s="328" t="str">
        <f>基本情報入力シート!B10</f>
        <v>選択して下さい▼</v>
      </c>
      <c r="D28" s="612" t="str">
        <f>IF(法人所在地=0, "", 法人所在地)</f>
        <v/>
      </c>
      <c r="E28" s="424"/>
      <c r="F28" s="424"/>
      <c r="G28" s="424"/>
      <c r="H28" s="422"/>
      <c r="I28" s="5"/>
    </row>
    <row r="29" spans="1:16" ht="24.75" customHeight="1">
      <c r="A29" s="29"/>
      <c r="B29" s="86"/>
      <c r="C29" s="328"/>
      <c r="D29" s="424"/>
      <c r="E29" s="424"/>
      <c r="F29" s="424"/>
      <c r="G29" s="424"/>
      <c r="H29" s="422"/>
    </row>
    <row r="30" spans="1:16" ht="42" customHeight="1">
      <c r="A30" s="29"/>
      <c r="B30" s="72" t="s">
        <v>71</v>
      </c>
      <c r="C30" s="612" t="str">
        <f>IF(法人名=0, "", 法人名)</f>
        <v/>
      </c>
      <c r="D30" s="612"/>
      <c r="E30" s="612"/>
      <c r="F30" s="612"/>
      <c r="G30" s="612"/>
      <c r="H30" s="422"/>
    </row>
    <row r="31" spans="1:16" ht="38.4" customHeight="1">
      <c r="A31" s="29"/>
      <c r="B31" s="72" t="s">
        <v>108</v>
      </c>
      <c r="C31" s="329" t="str">
        <f>IF(代表者職=0, "", 代表者職)</f>
        <v/>
      </c>
      <c r="D31" s="613" t="str">
        <f>IF(代表者名=0, "", 代表者名)</f>
        <v/>
      </c>
      <c r="E31" s="613"/>
      <c r="F31" s="613"/>
      <c r="G31" s="613"/>
      <c r="H31" s="614"/>
      <c r="I31" s="5"/>
    </row>
    <row r="32" spans="1:16" ht="18">
      <c r="A32" s="29"/>
      <c r="B32" s="29"/>
      <c r="C32" s="29"/>
      <c r="D32" s="29"/>
      <c r="E32" s="29"/>
      <c r="F32" s="29"/>
      <c r="G32" s="29"/>
      <c r="H32" s="29"/>
    </row>
    <row r="33" spans="1:8" ht="18">
      <c r="A33" s="29"/>
      <c r="B33" s="29"/>
      <c r="C33" s="29"/>
      <c r="D33" s="29"/>
      <c r="E33" s="29"/>
      <c r="F33" s="29"/>
      <c r="G33" s="29"/>
      <c r="H33" s="29"/>
    </row>
    <row r="35" spans="1:8">
      <c r="A35" s="601"/>
      <c r="B35" s="601"/>
      <c r="C35" s="601"/>
      <c r="D35" s="601"/>
      <c r="E35" s="601"/>
      <c r="F35" s="601"/>
      <c r="G35" s="601"/>
      <c r="H35" s="601"/>
    </row>
    <row r="36" spans="1:8">
      <c r="A36" s="601"/>
      <c r="B36" s="601"/>
      <c r="C36" s="601"/>
      <c r="D36" s="601"/>
      <c r="E36" s="601"/>
      <c r="F36" s="601"/>
      <c r="G36" s="601"/>
      <c r="H36" s="601"/>
    </row>
  </sheetData>
  <sheetProtection algorithmName="SHA-512" hashValue="OGef12Gr9FW6iNKsxdc0kcgkERJZak1tTU2zvOWA3XFfEorBNJwTp2xGdg8YJ7/2Fp/gUWdrveO77JNygyt9oQ==" saltValue="GNfzFTtQ0jsYrMYB6A7slA==" spinCount="100000" sheet="1" objects="1" scenarios="1"/>
  <mergeCells count="21">
    <mergeCell ref="I19:L19"/>
    <mergeCell ref="A35:H36"/>
    <mergeCell ref="B26:C26"/>
    <mergeCell ref="C19:E19"/>
    <mergeCell ref="C20:E20"/>
    <mergeCell ref="C21:E21"/>
    <mergeCell ref="C22:E22"/>
    <mergeCell ref="D28:H29"/>
    <mergeCell ref="C30:H30"/>
    <mergeCell ref="D31:H31"/>
    <mergeCell ref="C17:F17"/>
    <mergeCell ref="G17:H17"/>
    <mergeCell ref="I17:L18"/>
    <mergeCell ref="C18:E18"/>
    <mergeCell ref="A4:H4"/>
    <mergeCell ref="C8:H8"/>
    <mergeCell ref="C9:F10"/>
    <mergeCell ref="G9:G10"/>
    <mergeCell ref="B10:B12"/>
    <mergeCell ref="C11:F11"/>
    <mergeCell ref="C12:F12"/>
  </mergeCells>
  <phoneticPr fontId="3"/>
  <conditionalFormatting sqref="C22:E22">
    <cfRule type="expression" dxfId="1" priority="1">
      <formula>IF(OR(B10&lt;&gt;C21, B10&lt;&gt;C23, C21&lt;&gt;C23), "金額がい一致していません", "")</formula>
    </cfRule>
  </conditionalFormatting>
  <dataValidations xWindow="466" yWindow="511" count="1">
    <dataValidation allowBlank="1" showInputMessage="1" showErrorMessage="1" prompt="第3号様式の（A）と同じ金額となります。" sqref="B10:B12" xr:uid="{00000000-0002-0000-0400-000000000000}"/>
  </dataValidations>
  <pageMargins left="0.75" right="0.75" top="1" bottom="1" header="0.51200000000000001" footer="0.51200000000000001"/>
  <pageSetup paperSize="9" scale="90" orientation="portrait" r:id="rId1"/>
  <headerFooter alignWithMargins="0"/>
  <ignoredErrors>
    <ignoredError sqref="E23 G23" emptyCellReference="1"/>
  </ignoredError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AR28"/>
  <sheetViews>
    <sheetView view="pageBreakPreview" zoomScale="90" zoomScaleNormal="100" zoomScaleSheetLayoutView="90" workbookViewId="0"/>
  </sheetViews>
  <sheetFormatPr defaultColWidth="3.109375" defaultRowHeight="22.5" customHeight="1"/>
  <cols>
    <col min="1" max="1" width="6" style="16" customWidth="1"/>
    <col min="2" max="27" width="3.109375" style="16"/>
    <col min="28" max="28" width="8.44140625" style="16" customWidth="1"/>
    <col min="29" max="16384" width="3.109375" style="16"/>
  </cols>
  <sheetData>
    <row r="1" spans="1:44" ht="22.5" customHeight="1">
      <c r="A1" s="68"/>
      <c r="B1" s="69"/>
      <c r="C1" s="69"/>
      <c r="D1" s="69"/>
      <c r="E1" s="69"/>
      <c r="F1" s="69"/>
      <c r="G1" s="69"/>
      <c r="H1" s="69"/>
      <c r="I1" s="69"/>
      <c r="J1" s="69"/>
      <c r="K1" s="69"/>
      <c r="L1" s="69"/>
      <c r="M1" s="69"/>
      <c r="N1" s="69"/>
      <c r="O1" s="69"/>
      <c r="P1" s="70"/>
      <c r="Q1" s="70"/>
      <c r="R1" s="70"/>
      <c r="S1" s="70"/>
      <c r="T1" s="70"/>
      <c r="U1" s="70"/>
      <c r="V1" s="70"/>
      <c r="W1" s="70"/>
      <c r="X1" s="70"/>
      <c r="Y1" s="70"/>
      <c r="Z1" s="70"/>
      <c r="AA1" s="70"/>
      <c r="AB1" s="70"/>
    </row>
    <row r="2" spans="1:44" ht="22.5" customHeight="1">
      <c r="A2" s="29" t="s">
        <v>76</v>
      </c>
      <c r="B2" s="71"/>
      <c r="C2" s="71"/>
      <c r="D2" s="71"/>
      <c r="E2" s="71"/>
      <c r="F2" s="71"/>
      <c r="G2" s="71"/>
      <c r="H2" s="71"/>
      <c r="I2" s="71"/>
      <c r="J2" s="71"/>
      <c r="K2" s="71"/>
      <c r="L2" s="71"/>
      <c r="M2" s="71"/>
      <c r="N2" s="71"/>
      <c r="O2" s="71"/>
      <c r="P2" s="71"/>
      <c r="Q2" s="71"/>
      <c r="R2" s="616" t="s">
        <v>284</v>
      </c>
      <c r="S2" s="415"/>
      <c r="T2" s="415"/>
      <c r="U2" s="415"/>
      <c r="V2" s="513" t="str">
        <f>IF(補助金番号=0, "", 補助金番号)</f>
        <v/>
      </c>
      <c r="W2" s="560"/>
      <c r="X2" s="560"/>
      <c r="Y2" s="560"/>
      <c r="Z2" s="560"/>
      <c r="AA2" s="560"/>
      <c r="AB2" s="560"/>
      <c r="AC2" s="26"/>
      <c r="AD2" s="26"/>
      <c r="AE2" s="26"/>
      <c r="AF2" s="26"/>
      <c r="AG2" s="26"/>
      <c r="AH2" s="26"/>
      <c r="AI2" s="26"/>
      <c r="AJ2" s="26"/>
      <c r="AK2" s="26"/>
      <c r="AL2" s="26"/>
      <c r="AM2" s="26"/>
      <c r="AN2" s="26"/>
      <c r="AO2" s="26"/>
      <c r="AP2" s="26"/>
      <c r="AQ2" s="26"/>
      <c r="AR2" s="26"/>
    </row>
    <row r="3" spans="1:44" ht="22.5" customHeight="1">
      <c r="A3" s="29"/>
      <c r="B3" s="71"/>
      <c r="C3" s="71"/>
      <c r="D3" s="71"/>
      <c r="E3" s="71"/>
      <c r="F3" s="71"/>
      <c r="G3" s="71"/>
      <c r="H3" s="71"/>
      <c r="I3" s="71"/>
      <c r="J3" s="71"/>
      <c r="K3" s="71"/>
      <c r="L3" s="71"/>
      <c r="M3" s="71"/>
      <c r="N3" s="71"/>
      <c r="O3" s="71"/>
      <c r="P3" s="71"/>
      <c r="Q3" s="71"/>
      <c r="R3" s="616" t="s">
        <v>121</v>
      </c>
      <c r="S3" s="415"/>
      <c r="T3" s="415"/>
      <c r="U3" s="415"/>
      <c r="V3" s="513" t="str">
        <f>IF(法人名=0, "", 法人名)</f>
        <v/>
      </c>
      <c r="W3" s="560"/>
      <c r="X3" s="560"/>
      <c r="Y3" s="560"/>
      <c r="Z3" s="560"/>
      <c r="AA3" s="560"/>
      <c r="AB3" s="560"/>
      <c r="AC3" s="26"/>
      <c r="AD3" s="26"/>
      <c r="AE3" s="26"/>
      <c r="AF3" s="26"/>
      <c r="AG3" s="26"/>
      <c r="AH3" s="26"/>
      <c r="AI3" s="26"/>
      <c r="AJ3" s="26"/>
      <c r="AK3" s="26"/>
      <c r="AL3" s="26"/>
      <c r="AM3" s="26"/>
      <c r="AN3" s="26"/>
      <c r="AO3" s="26"/>
      <c r="AP3" s="26"/>
      <c r="AQ3" s="26"/>
      <c r="AR3" s="26"/>
    </row>
    <row r="4" spans="1:44" ht="15.6" customHeight="1">
      <c r="A4" s="29"/>
      <c r="B4" s="71"/>
      <c r="C4" s="71"/>
      <c r="D4" s="71"/>
      <c r="E4" s="71"/>
      <c r="F4" s="71"/>
      <c r="G4" s="71"/>
      <c r="H4" s="71"/>
      <c r="I4" s="71"/>
      <c r="J4" s="71"/>
      <c r="K4" s="71"/>
      <c r="L4" s="71"/>
      <c r="M4" s="71"/>
      <c r="N4" s="71"/>
      <c r="O4" s="71"/>
      <c r="P4" s="71"/>
      <c r="Q4" s="71"/>
      <c r="R4" s="316"/>
      <c r="S4" s="89"/>
      <c r="T4" s="89"/>
      <c r="U4" s="89"/>
      <c r="V4" s="317"/>
      <c r="W4" s="318"/>
      <c r="X4" s="318"/>
      <c r="Y4" s="318"/>
      <c r="Z4" s="318"/>
      <c r="AA4" s="318"/>
      <c r="AB4" s="318"/>
      <c r="AC4" s="26"/>
      <c r="AD4" s="26"/>
      <c r="AE4" s="26"/>
      <c r="AF4" s="26"/>
      <c r="AG4" s="26"/>
      <c r="AH4" s="26"/>
      <c r="AI4" s="26"/>
      <c r="AJ4" s="26"/>
      <c r="AK4" s="26"/>
      <c r="AL4" s="26"/>
      <c r="AM4" s="26"/>
      <c r="AN4" s="26"/>
      <c r="AO4" s="26"/>
      <c r="AP4" s="26"/>
      <c r="AQ4" s="26"/>
      <c r="AR4" s="26"/>
    </row>
    <row r="5" spans="1:44" ht="31.95" customHeight="1">
      <c r="A5" s="617" t="s">
        <v>98</v>
      </c>
      <c r="B5" s="617"/>
      <c r="C5" s="617"/>
      <c r="D5" s="617"/>
      <c r="E5" s="617"/>
      <c r="F5" s="617"/>
      <c r="G5" s="617"/>
      <c r="H5" s="617"/>
      <c r="I5" s="617"/>
      <c r="J5" s="617"/>
      <c r="K5" s="617"/>
      <c r="L5" s="617"/>
      <c r="M5" s="617"/>
      <c r="N5" s="617"/>
      <c r="O5" s="617"/>
      <c r="P5" s="617"/>
      <c r="Q5" s="617"/>
      <c r="R5" s="617"/>
      <c r="S5" s="617"/>
      <c r="T5" s="617"/>
      <c r="U5" s="617"/>
      <c r="V5" s="617"/>
      <c r="W5" s="617"/>
      <c r="X5" s="617"/>
      <c r="Y5" s="617"/>
      <c r="Z5" s="617"/>
      <c r="AA5" s="617"/>
      <c r="AB5" s="617"/>
      <c r="AC5" s="26"/>
      <c r="AD5" s="26"/>
      <c r="AE5" s="26"/>
      <c r="AF5" s="26"/>
      <c r="AG5" s="26"/>
      <c r="AH5" s="26"/>
      <c r="AI5" s="26"/>
      <c r="AJ5" s="26"/>
      <c r="AK5" s="26"/>
      <c r="AL5" s="26"/>
      <c r="AM5" s="26"/>
      <c r="AN5" s="26"/>
      <c r="AO5" s="26"/>
      <c r="AP5" s="26"/>
      <c r="AQ5" s="26"/>
      <c r="AR5" s="26"/>
    </row>
    <row r="6" spans="1:44" ht="20.399999999999999" customHeight="1">
      <c r="A6" s="319"/>
      <c r="B6" s="319"/>
      <c r="C6" s="319"/>
      <c r="D6" s="319"/>
      <c r="E6" s="319"/>
      <c r="F6" s="319"/>
      <c r="G6" s="319"/>
      <c r="H6" s="319"/>
      <c r="I6" s="319"/>
      <c r="J6" s="319"/>
      <c r="K6" s="319"/>
      <c r="L6" s="319"/>
      <c r="M6" s="319"/>
      <c r="N6" s="319"/>
      <c r="O6" s="319"/>
      <c r="P6" s="319"/>
      <c r="Q6" s="319"/>
      <c r="R6" s="319"/>
      <c r="S6" s="319"/>
      <c r="T6" s="319"/>
      <c r="U6" s="319"/>
      <c r="V6" s="319"/>
      <c r="W6" s="319"/>
      <c r="X6" s="319"/>
      <c r="Y6" s="319"/>
      <c r="Z6" s="319"/>
      <c r="AA6" s="319"/>
      <c r="AB6" s="319"/>
      <c r="AC6" s="26"/>
      <c r="AD6" s="26"/>
      <c r="AE6" s="26"/>
      <c r="AF6" s="26"/>
      <c r="AG6" s="26"/>
      <c r="AH6" s="26"/>
      <c r="AI6" s="26"/>
      <c r="AJ6" s="26"/>
      <c r="AK6" s="26"/>
      <c r="AL6" s="26"/>
      <c r="AM6" s="26"/>
      <c r="AN6" s="26"/>
      <c r="AO6" s="26"/>
      <c r="AP6" s="26"/>
      <c r="AQ6" s="26"/>
      <c r="AR6" s="26"/>
    </row>
    <row r="7" spans="1:44" s="73" customFormat="1" ht="30" customHeight="1">
      <c r="A7" s="615" t="s">
        <v>107</v>
      </c>
      <c r="B7" s="615"/>
      <c r="C7" s="615"/>
      <c r="D7" s="615"/>
      <c r="E7" s="615"/>
      <c r="F7" s="615"/>
      <c r="G7" s="615"/>
      <c r="H7" s="615"/>
      <c r="I7" s="615"/>
      <c r="J7" s="615"/>
      <c r="K7" s="615"/>
      <c r="L7" s="615"/>
      <c r="M7" s="615"/>
      <c r="N7" s="615"/>
      <c r="O7" s="615"/>
      <c r="P7" s="615"/>
      <c r="Q7" s="615"/>
      <c r="R7" s="615"/>
      <c r="S7" s="615"/>
      <c r="T7" s="615"/>
      <c r="U7" s="615"/>
      <c r="V7" s="615"/>
      <c r="W7" s="615"/>
      <c r="X7" s="615"/>
      <c r="Y7" s="615"/>
      <c r="Z7" s="615"/>
      <c r="AA7" s="615"/>
      <c r="AB7" s="615"/>
      <c r="AC7" s="90"/>
      <c r="AD7" s="90"/>
      <c r="AE7" s="90"/>
      <c r="AF7" s="90"/>
      <c r="AG7" s="90"/>
      <c r="AH7" s="90"/>
      <c r="AI7" s="90"/>
      <c r="AJ7" s="90"/>
      <c r="AK7" s="90"/>
      <c r="AL7" s="90"/>
      <c r="AM7" s="90"/>
      <c r="AN7" s="90"/>
      <c r="AO7" s="90"/>
      <c r="AP7" s="90"/>
      <c r="AQ7" s="90"/>
      <c r="AR7" s="90"/>
    </row>
    <row r="8" spans="1:44" s="73" customFormat="1" ht="30" customHeight="1">
      <c r="A8" s="325"/>
      <c r="B8" s="321" t="s">
        <v>200</v>
      </c>
      <c r="C8" s="86"/>
      <c r="D8" s="86"/>
      <c r="E8" s="86"/>
      <c r="F8" s="86"/>
      <c r="G8" s="86"/>
      <c r="H8" s="86"/>
      <c r="I8" s="320"/>
      <c r="J8" s="320"/>
      <c r="K8" s="320"/>
      <c r="L8" s="320"/>
      <c r="M8" s="320"/>
      <c r="N8" s="320"/>
      <c r="O8" s="320"/>
      <c r="P8" s="320"/>
      <c r="Q8" s="320"/>
      <c r="R8" s="320"/>
      <c r="S8" s="320"/>
      <c r="T8" s="320"/>
      <c r="U8" s="320"/>
      <c r="V8" s="320"/>
      <c r="W8" s="320"/>
      <c r="X8" s="320"/>
      <c r="Y8" s="320"/>
      <c r="Z8" s="320"/>
      <c r="AA8" s="320"/>
      <c r="AB8" s="320"/>
      <c r="AC8" s="90"/>
      <c r="AD8" s="90"/>
      <c r="AE8" s="27"/>
      <c r="AF8" s="27"/>
      <c r="AG8" s="27"/>
      <c r="AH8" s="27"/>
      <c r="AI8" s="27"/>
      <c r="AJ8" s="27"/>
      <c r="AK8" s="27"/>
      <c r="AL8" s="27"/>
      <c r="AM8" s="90"/>
      <c r="AN8" s="90"/>
      <c r="AO8" s="90"/>
      <c r="AP8" s="90"/>
      <c r="AQ8" s="90"/>
      <c r="AR8" s="90"/>
    </row>
    <row r="9" spans="1:44" s="73" customFormat="1" ht="30" customHeight="1">
      <c r="A9" s="325"/>
      <c r="B9" s="322" t="s">
        <v>91</v>
      </c>
      <c r="C9" s="320"/>
      <c r="D9" s="320"/>
      <c r="E9" s="320"/>
      <c r="F9" s="320"/>
      <c r="G9" s="320"/>
      <c r="H9" s="320"/>
      <c r="I9" s="320"/>
      <c r="J9" s="320"/>
      <c r="K9" s="320"/>
      <c r="L9" s="320"/>
      <c r="M9" s="320"/>
      <c r="N9" s="320"/>
      <c r="O9" s="320"/>
      <c r="P9" s="320"/>
      <c r="Q9" s="320"/>
      <c r="R9" s="320"/>
      <c r="S9" s="320"/>
      <c r="T9" s="320"/>
      <c r="U9" s="320"/>
      <c r="V9" s="320"/>
      <c r="W9" s="320"/>
      <c r="X9" s="320"/>
      <c r="Y9" s="320"/>
      <c r="Z9" s="320"/>
      <c r="AA9" s="320"/>
      <c r="AB9" s="320"/>
      <c r="AC9" s="618"/>
      <c r="AD9" s="618"/>
      <c r="AE9" s="90"/>
      <c r="AF9" s="90"/>
      <c r="AG9" s="90"/>
      <c r="AH9" s="90"/>
      <c r="AI9" s="90"/>
      <c r="AJ9" s="90"/>
      <c r="AK9" s="90"/>
      <c r="AL9" s="90"/>
      <c r="AM9" s="90"/>
      <c r="AN9" s="90"/>
      <c r="AO9" s="90"/>
      <c r="AP9" s="90"/>
      <c r="AQ9" s="90"/>
      <c r="AR9" s="90"/>
    </row>
    <row r="10" spans="1:44" s="73" customFormat="1" ht="51" customHeight="1">
      <c r="A10" s="325"/>
      <c r="B10" s="423" t="s">
        <v>65</v>
      </c>
      <c r="C10" s="423"/>
      <c r="D10" s="423"/>
      <c r="E10" s="423"/>
      <c r="F10" s="423"/>
      <c r="G10" s="423"/>
      <c r="H10" s="423"/>
      <c r="I10" s="423"/>
      <c r="J10" s="423"/>
      <c r="K10" s="423"/>
      <c r="L10" s="423"/>
      <c r="M10" s="423"/>
      <c r="N10" s="423"/>
      <c r="O10" s="423"/>
      <c r="P10" s="423"/>
      <c r="Q10" s="423"/>
      <c r="R10" s="423"/>
      <c r="S10" s="423"/>
      <c r="T10" s="423"/>
      <c r="U10" s="423"/>
      <c r="V10" s="423"/>
      <c r="W10" s="423"/>
      <c r="X10" s="423"/>
      <c r="Y10" s="423"/>
      <c r="Z10" s="423"/>
      <c r="AA10" s="423"/>
      <c r="AB10" s="422"/>
      <c r="AC10" s="618"/>
      <c r="AD10" s="618"/>
      <c r="AE10" s="90"/>
      <c r="AF10" s="90"/>
      <c r="AG10" s="90"/>
      <c r="AH10" s="90"/>
      <c r="AI10" s="90"/>
      <c r="AJ10" s="90"/>
      <c r="AK10" s="90"/>
      <c r="AL10" s="90"/>
      <c r="AM10" s="90"/>
      <c r="AN10" s="90"/>
      <c r="AO10" s="90"/>
      <c r="AP10" s="90"/>
      <c r="AQ10" s="90"/>
      <c r="AR10" s="90"/>
    </row>
    <row r="11" spans="1:44" s="73" customFormat="1" ht="30" customHeight="1">
      <c r="A11" s="325"/>
      <c r="B11" s="322" t="s">
        <v>92</v>
      </c>
      <c r="C11" s="320"/>
      <c r="D11" s="320"/>
      <c r="E11" s="320"/>
      <c r="F11" s="320"/>
      <c r="G11" s="320"/>
      <c r="H11" s="320"/>
      <c r="I11" s="320"/>
      <c r="J11" s="320"/>
      <c r="K11" s="320"/>
      <c r="L11" s="320"/>
      <c r="M11" s="320"/>
      <c r="N11" s="320"/>
      <c r="O11" s="320"/>
      <c r="P11" s="320"/>
      <c r="Q11" s="320"/>
      <c r="R11" s="320"/>
      <c r="S11" s="320"/>
      <c r="T11" s="320"/>
      <c r="U11" s="320"/>
      <c r="V11" s="320"/>
      <c r="W11" s="320"/>
      <c r="X11" s="320"/>
      <c r="Y11" s="320"/>
      <c r="Z11" s="320"/>
      <c r="AA11" s="320"/>
      <c r="AB11" s="320"/>
      <c r="AC11" s="618"/>
      <c r="AD11" s="618"/>
      <c r="AE11" s="90"/>
      <c r="AF11" s="90"/>
      <c r="AG11" s="90"/>
      <c r="AH11" s="90"/>
      <c r="AI11" s="90"/>
      <c r="AJ11" s="90"/>
      <c r="AK11" s="90"/>
      <c r="AL11" s="90"/>
      <c r="AM11" s="90"/>
      <c r="AN11" s="90"/>
      <c r="AO11" s="90"/>
      <c r="AP11" s="90"/>
      <c r="AQ11" s="90"/>
      <c r="AR11" s="90"/>
    </row>
    <row r="12" spans="1:44" s="73" customFormat="1" ht="30" customHeight="1">
      <c r="A12" s="325"/>
      <c r="B12" s="245" t="s">
        <v>64</v>
      </c>
      <c r="C12" s="320"/>
      <c r="D12" s="320"/>
      <c r="E12" s="320"/>
      <c r="F12" s="320"/>
      <c r="G12" s="320"/>
      <c r="H12" s="320"/>
      <c r="I12" s="320"/>
      <c r="J12" s="320"/>
      <c r="K12" s="320"/>
      <c r="L12" s="320"/>
      <c r="M12" s="320"/>
      <c r="N12" s="320"/>
      <c r="O12" s="320"/>
      <c r="P12" s="320"/>
      <c r="Q12" s="320"/>
      <c r="R12" s="320"/>
      <c r="S12" s="320"/>
      <c r="T12" s="320"/>
      <c r="U12" s="320"/>
      <c r="V12" s="320"/>
      <c r="W12" s="320"/>
      <c r="X12" s="320"/>
      <c r="Y12" s="320"/>
      <c r="Z12" s="320"/>
      <c r="AA12" s="320"/>
      <c r="AB12" s="320"/>
      <c r="AC12" s="618"/>
      <c r="AD12" s="618"/>
      <c r="AE12" s="619"/>
      <c r="AF12" s="619"/>
      <c r="AG12" s="619"/>
      <c r="AH12" s="619"/>
      <c r="AI12" s="619"/>
      <c r="AJ12" s="619"/>
      <c r="AK12" s="619"/>
      <c r="AL12" s="619"/>
      <c r="AM12" s="619"/>
      <c r="AN12" s="619"/>
      <c r="AO12" s="90"/>
      <c r="AP12" s="90"/>
      <c r="AQ12" s="90"/>
      <c r="AR12" s="90"/>
    </row>
    <row r="13" spans="1:44" s="73" customFormat="1" ht="5.4" customHeight="1">
      <c r="A13" s="325"/>
      <c r="B13" s="245"/>
      <c r="C13" s="320"/>
      <c r="D13" s="320"/>
      <c r="E13" s="320"/>
      <c r="F13" s="320"/>
      <c r="G13" s="320"/>
      <c r="H13" s="320"/>
      <c r="I13" s="320"/>
      <c r="J13" s="320"/>
      <c r="K13" s="320"/>
      <c r="L13" s="320"/>
      <c r="M13" s="320"/>
      <c r="N13" s="320"/>
      <c r="O13" s="320"/>
      <c r="P13" s="320"/>
      <c r="Q13" s="320"/>
      <c r="R13" s="320"/>
      <c r="S13" s="320"/>
      <c r="T13" s="320"/>
      <c r="U13" s="320"/>
      <c r="V13" s="320"/>
      <c r="W13" s="320"/>
      <c r="X13" s="320"/>
      <c r="Y13" s="320"/>
      <c r="Z13" s="320"/>
      <c r="AA13" s="320"/>
      <c r="AB13" s="320"/>
      <c r="AC13" s="618"/>
      <c r="AD13" s="618"/>
      <c r="AE13" s="90"/>
      <c r="AF13" s="90"/>
      <c r="AG13" s="90"/>
      <c r="AH13" s="90"/>
      <c r="AI13" s="90"/>
      <c r="AJ13" s="90"/>
      <c r="AK13" s="90"/>
      <c r="AL13" s="90"/>
      <c r="AM13" s="90"/>
      <c r="AN13" s="90"/>
      <c r="AO13" s="90"/>
      <c r="AP13" s="90"/>
      <c r="AQ13" s="90"/>
      <c r="AR13" s="90"/>
    </row>
    <row r="14" spans="1:44" s="73" customFormat="1" ht="30" customHeight="1">
      <c r="A14" s="325"/>
      <c r="B14" s="321" t="s">
        <v>93</v>
      </c>
      <c r="C14" s="323"/>
      <c r="D14" s="320"/>
      <c r="E14" s="320"/>
      <c r="F14" s="320"/>
      <c r="G14" s="320"/>
      <c r="H14" s="320"/>
      <c r="I14" s="320"/>
      <c r="J14" s="320"/>
      <c r="K14" s="320"/>
      <c r="L14" s="320"/>
      <c r="M14" s="320"/>
      <c r="N14" s="320"/>
      <c r="O14" s="320"/>
      <c r="P14" s="320"/>
      <c r="Q14" s="320"/>
      <c r="R14" s="320"/>
      <c r="S14" s="320"/>
      <c r="T14" s="320"/>
      <c r="U14" s="320"/>
      <c r="V14" s="320"/>
      <c r="W14" s="320"/>
      <c r="X14" s="320"/>
      <c r="Y14" s="320"/>
      <c r="Z14" s="320"/>
      <c r="AA14" s="320"/>
      <c r="AB14" s="320"/>
      <c r="AC14" s="618"/>
      <c r="AD14" s="618"/>
      <c r="AE14" s="90"/>
      <c r="AF14" s="90"/>
      <c r="AG14" s="90"/>
      <c r="AH14" s="90"/>
      <c r="AI14" s="90"/>
      <c r="AJ14" s="90"/>
      <c r="AK14" s="90"/>
      <c r="AL14" s="90"/>
      <c r="AM14" s="90"/>
      <c r="AN14" s="90"/>
      <c r="AO14" s="90"/>
      <c r="AP14" s="90"/>
      <c r="AQ14" s="90"/>
      <c r="AR14" s="90"/>
    </row>
    <row r="15" spans="1:44" s="73" customFormat="1" ht="30" customHeight="1">
      <c r="A15" s="325"/>
      <c r="B15" s="321" t="s">
        <v>94</v>
      </c>
      <c r="C15" s="323"/>
      <c r="D15" s="320"/>
      <c r="E15" s="320"/>
      <c r="F15" s="320"/>
      <c r="G15" s="320"/>
      <c r="H15" s="320"/>
      <c r="I15" s="320"/>
      <c r="J15" s="320"/>
      <c r="K15" s="320"/>
      <c r="L15" s="320"/>
      <c r="M15" s="320"/>
      <c r="N15" s="320"/>
      <c r="O15" s="320"/>
      <c r="P15" s="320"/>
      <c r="Q15" s="320"/>
      <c r="R15" s="320"/>
      <c r="S15" s="320"/>
      <c r="T15" s="320"/>
      <c r="U15" s="320"/>
      <c r="V15" s="320"/>
      <c r="W15" s="320"/>
      <c r="X15" s="320"/>
      <c r="Y15" s="320"/>
      <c r="Z15" s="320"/>
      <c r="AA15" s="320"/>
      <c r="AB15" s="320"/>
      <c r="AC15" s="90"/>
      <c r="AD15" s="90"/>
      <c r="AE15" s="90"/>
      <c r="AF15" s="90"/>
      <c r="AG15" s="90"/>
      <c r="AH15" s="90"/>
      <c r="AI15" s="90"/>
      <c r="AJ15" s="90"/>
      <c r="AK15" s="90"/>
      <c r="AL15" s="90"/>
      <c r="AM15" s="90"/>
      <c r="AN15" s="90"/>
      <c r="AO15" s="90"/>
      <c r="AP15" s="90"/>
      <c r="AQ15" s="90"/>
      <c r="AR15" s="90"/>
    </row>
    <row r="16" spans="1:44" s="73" customFormat="1" ht="30" customHeight="1">
      <c r="A16" s="320"/>
      <c r="B16" s="320"/>
      <c r="C16" s="320"/>
      <c r="D16" s="320"/>
      <c r="E16" s="320"/>
      <c r="F16" s="320"/>
      <c r="G16" s="320"/>
      <c r="H16" s="320"/>
      <c r="I16" s="320"/>
      <c r="J16" s="320"/>
      <c r="K16" s="320"/>
      <c r="L16" s="320"/>
      <c r="M16" s="320"/>
      <c r="N16" s="320"/>
      <c r="O16" s="320"/>
      <c r="P16" s="320"/>
      <c r="Q16" s="320"/>
      <c r="R16" s="320"/>
      <c r="S16" s="320"/>
      <c r="T16" s="320"/>
      <c r="U16" s="320"/>
      <c r="V16" s="320"/>
      <c r="W16" s="320"/>
      <c r="X16" s="320"/>
      <c r="Y16" s="320"/>
      <c r="Z16" s="320"/>
      <c r="AA16" s="320"/>
      <c r="AB16" s="320"/>
      <c r="AC16" s="90"/>
      <c r="AD16" s="90"/>
      <c r="AE16" s="90"/>
      <c r="AF16" s="90"/>
      <c r="AG16" s="90"/>
      <c r="AH16" s="90"/>
      <c r="AI16" s="90"/>
      <c r="AJ16" s="90"/>
      <c r="AK16" s="90"/>
      <c r="AL16" s="90"/>
      <c r="AM16" s="90"/>
      <c r="AN16" s="90"/>
      <c r="AO16" s="90"/>
      <c r="AP16" s="90"/>
      <c r="AQ16" s="90"/>
      <c r="AR16" s="90"/>
    </row>
    <row r="17" spans="1:44" s="73" customFormat="1" ht="30" customHeight="1">
      <c r="A17" s="620" t="s">
        <v>106</v>
      </c>
      <c r="B17" s="620"/>
      <c r="C17" s="620"/>
      <c r="D17" s="620"/>
      <c r="E17" s="620"/>
      <c r="F17" s="620"/>
      <c r="G17" s="620"/>
      <c r="H17" s="620"/>
      <c r="I17" s="620"/>
      <c r="J17" s="620"/>
      <c r="K17" s="620"/>
      <c r="L17" s="620"/>
      <c r="M17" s="620"/>
      <c r="N17" s="620"/>
      <c r="O17" s="620"/>
      <c r="P17" s="620"/>
      <c r="Q17" s="620"/>
      <c r="R17" s="620"/>
      <c r="S17" s="620"/>
      <c r="T17" s="620"/>
      <c r="U17" s="620"/>
      <c r="V17" s="620"/>
      <c r="W17" s="620"/>
      <c r="X17" s="620"/>
      <c r="Y17" s="620"/>
      <c r="Z17" s="620"/>
      <c r="AA17" s="620"/>
      <c r="AB17" s="620"/>
      <c r="AC17" s="90"/>
      <c r="AD17" s="90"/>
      <c r="AE17" s="90"/>
      <c r="AF17" s="90"/>
      <c r="AG17" s="90"/>
      <c r="AH17" s="90"/>
      <c r="AI17" s="90"/>
      <c r="AJ17" s="90"/>
      <c r="AK17" s="90"/>
      <c r="AL17" s="90"/>
      <c r="AM17" s="90"/>
      <c r="AN17" s="90"/>
      <c r="AO17" s="90"/>
      <c r="AP17" s="90"/>
      <c r="AQ17" s="90"/>
      <c r="AR17" s="90"/>
    </row>
    <row r="18" spans="1:44" s="73" customFormat="1" ht="30" customHeight="1">
      <c r="A18" s="325"/>
      <c r="B18" s="322" t="s">
        <v>95</v>
      </c>
      <c r="C18" s="320"/>
      <c r="D18" s="320"/>
      <c r="E18" s="320"/>
      <c r="F18" s="320"/>
      <c r="G18" s="320"/>
      <c r="H18" s="320"/>
      <c r="I18" s="320"/>
      <c r="J18" s="320"/>
      <c r="K18" s="320"/>
      <c r="L18" s="320"/>
      <c r="M18" s="320"/>
      <c r="N18" s="320"/>
      <c r="O18" s="320"/>
      <c r="P18" s="320"/>
      <c r="Q18" s="320"/>
      <c r="R18" s="320"/>
      <c r="S18" s="320"/>
      <c r="T18" s="320"/>
      <c r="U18" s="320"/>
      <c r="V18" s="320"/>
      <c r="W18" s="320"/>
      <c r="X18" s="320"/>
      <c r="Y18" s="320"/>
      <c r="Z18" s="320"/>
      <c r="AA18" s="320"/>
      <c r="AB18" s="320"/>
      <c r="AC18" s="90"/>
      <c r="AD18" s="90"/>
      <c r="AE18" s="90"/>
      <c r="AF18" s="90"/>
      <c r="AG18" s="90"/>
      <c r="AH18" s="90"/>
      <c r="AI18" s="90"/>
      <c r="AJ18" s="90"/>
      <c r="AK18" s="90"/>
      <c r="AL18" s="90"/>
      <c r="AM18" s="90"/>
      <c r="AN18" s="90"/>
      <c r="AO18" s="90"/>
      <c r="AP18" s="90"/>
      <c r="AQ18" s="90"/>
      <c r="AR18" s="90"/>
    </row>
    <row r="19" spans="1:44" s="73" customFormat="1" ht="30" customHeight="1">
      <c r="A19" s="326"/>
      <c r="B19" s="245" t="s">
        <v>63</v>
      </c>
      <c r="C19" s="324"/>
      <c r="D19" s="324"/>
      <c r="E19" s="324"/>
      <c r="F19" s="324"/>
      <c r="G19" s="324"/>
      <c r="H19" s="324"/>
      <c r="I19" s="324"/>
      <c r="J19" s="324"/>
      <c r="K19" s="324"/>
      <c r="L19" s="324"/>
      <c r="M19" s="324"/>
      <c r="N19" s="324"/>
      <c r="O19" s="324"/>
      <c r="P19" s="324"/>
      <c r="Q19" s="324"/>
      <c r="R19" s="324"/>
      <c r="S19" s="324"/>
      <c r="T19" s="324"/>
      <c r="U19" s="324"/>
      <c r="V19" s="324"/>
      <c r="W19" s="324"/>
      <c r="X19" s="324"/>
      <c r="Y19" s="324"/>
      <c r="Z19" s="324"/>
      <c r="AA19" s="324"/>
      <c r="AB19" s="324"/>
      <c r="AC19" s="618"/>
      <c r="AD19" s="618"/>
      <c r="AE19" s="90"/>
      <c r="AF19" s="90"/>
      <c r="AG19" s="90"/>
      <c r="AH19" s="90"/>
      <c r="AI19" s="90"/>
      <c r="AJ19" s="90"/>
      <c r="AK19" s="90"/>
      <c r="AL19" s="90"/>
      <c r="AM19" s="90"/>
      <c r="AN19" s="90"/>
      <c r="AO19" s="90"/>
      <c r="AP19" s="90"/>
      <c r="AQ19" s="90"/>
      <c r="AR19" s="90"/>
    </row>
    <row r="20" spans="1:44" s="17" customFormat="1" ht="30" customHeight="1">
      <c r="A20" s="325"/>
      <c r="B20" s="322" t="s">
        <v>96</v>
      </c>
      <c r="C20" s="320"/>
      <c r="D20" s="320"/>
      <c r="E20" s="320"/>
      <c r="F20" s="320"/>
      <c r="G20" s="320"/>
      <c r="H20" s="320"/>
      <c r="I20" s="320"/>
      <c r="J20" s="320"/>
      <c r="K20" s="320"/>
      <c r="L20" s="320"/>
      <c r="M20" s="320"/>
      <c r="N20" s="320"/>
      <c r="O20" s="320"/>
      <c r="P20" s="320"/>
      <c r="Q20" s="320"/>
      <c r="R20" s="320"/>
      <c r="S20" s="320"/>
      <c r="T20" s="320"/>
      <c r="U20" s="320"/>
      <c r="V20" s="320"/>
      <c r="W20" s="320"/>
      <c r="X20" s="320"/>
      <c r="Y20" s="320"/>
      <c r="Z20" s="320"/>
      <c r="AA20" s="320"/>
      <c r="AB20" s="320"/>
      <c r="AC20" s="618"/>
      <c r="AD20" s="618"/>
      <c r="AE20" s="90"/>
      <c r="AF20" s="90"/>
      <c r="AG20" s="90"/>
      <c r="AH20" s="90"/>
      <c r="AI20" s="90"/>
      <c r="AJ20" s="90"/>
      <c r="AK20" s="90"/>
      <c r="AL20" s="90"/>
      <c r="AM20" s="90"/>
      <c r="AN20" s="90"/>
      <c r="AO20" s="28"/>
      <c r="AP20" s="28"/>
      <c r="AQ20" s="28"/>
      <c r="AR20" s="28"/>
    </row>
    <row r="21" spans="1:44" s="73" customFormat="1" ht="30" customHeight="1">
      <c r="A21" s="326"/>
      <c r="B21" s="245" t="s">
        <v>62</v>
      </c>
      <c r="C21" s="324"/>
      <c r="D21" s="324"/>
      <c r="E21" s="324"/>
      <c r="F21" s="324"/>
      <c r="G21" s="324"/>
      <c r="H21" s="324"/>
      <c r="I21" s="324"/>
      <c r="J21" s="324"/>
      <c r="K21" s="324"/>
      <c r="L21" s="324"/>
      <c r="M21" s="324"/>
      <c r="N21" s="324"/>
      <c r="O21" s="324"/>
      <c r="P21" s="324"/>
      <c r="Q21" s="324"/>
      <c r="R21" s="324"/>
      <c r="S21" s="324"/>
      <c r="T21" s="324"/>
      <c r="U21" s="324"/>
      <c r="V21" s="324"/>
      <c r="W21" s="324"/>
      <c r="X21" s="324"/>
      <c r="Y21" s="324"/>
      <c r="Z21" s="324"/>
      <c r="AA21" s="324"/>
      <c r="AB21" s="324"/>
      <c r="AC21" s="618"/>
      <c r="AD21" s="618"/>
      <c r="AE21" s="619"/>
      <c r="AF21" s="619"/>
      <c r="AG21" s="619"/>
      <c r="AH21" s="619"/>
      <c r="AI21" s="619"/>
      <c r="AJ21" s="619"/>
      <c r="AK21" s="619"/>
      <c r="AL21" s="619"/>
      <c r="AM21" s="619"/>
      <c r="AN21" s="619"/>
      <c r="AO21" s="90"/>
      <c r="AP21" s="90"/>
      <c r="AQ21" s="90"/>
      <c r="AR21" s="90"/>
    </row>
    <row r="22" spans="1:44" s="17" customFormat="1" ht="30" customHeight="1">
      <c r="A22" s="325"/>
      <c r="B22" s="322" t="s">
        <v>97</v>
      </c>
      <c r="C22" s="320"/>
      <c r="D22" s="320"/>
      <c r="E22" s="320"/>
      <c r="F22" s="320"/>
      <c r="G22" s="320"/>
      <c r="H22" s="320"/>
      <c r="I22" s="320"/>
      <c r="J22" s="320"/>
      <c r="K22" s="320"/>
      <c r="L22" s="320"/>
      <c r="M22" s="320"/>
      <c r="N22" s="320"/>
      <c r="O22" s="320"/>
      <c r="P22" s="320"/>
      <c r="Q22" s="320"/>
      <c r="R22" s="320"/>
      <c r="S22" s="320"/>
      <c r="T22" s="320"/>
      <c r="U22" s="320"/>
      <c r="V22" s="320"/>
      <c r="W22" s="320"/>
      <c r="X22" s="320"/>
      <c r="Y22" s="320"/>
      <c r="Z22" s="320"/>
      <c r="AA22" s="320"/>
      <c r="AB22" s="320"/>
      <c r="AC22" s="618"/>
      <c r="AD22" s="618"/>
      <c r="AE22" s="619"/>
      <c r="AF22" s="619"/>
      <c r="AG22" s="619"/>
      <c r="AH22" s="619"/>
      <c r="AI22" s="619"/>
      <c r="AJ22" s="619"/>
      <c r="AK22" s="619"/>
      <c r="AL22" s="619"/>
      <c r="AM22" s="619"/>
      <c r="AN22" s="619"/>
      <c r="AO22" s="28"/>
      <c r="AP22" s="28"/>
      <c r="AQ22" s="28"/>
      <c r="AR22" s="28"/>
    </row>
    <row r="23" spans="1:44" s="73" customFormat="1" ht="30" customHeight="1">
      <c r="A23" s="326"/>
      <c r="B23" s="245" t="s">
        <v>61</v>
      </c>
      <c r="C23" s="324"/>
      <c r="D23" s="324"/>
      <c r="E23" s="324"/>
      <c r="F23" s="324"/>
      <c r="G23" s="324"/>
      <c r="H23" s="324"/>
      <c r="I23" s="324"/>
      <c r="J23" s="324"/>
      <c r="K23" s="324"/>
      <c r="L23" s="324"/>
      <c r="M23" s="324"/>
      <c r="N23" s="324"/>
      <c r="O23" s="324"/>
      <c r="P23" s="324"/>
      <c r="Q23" s="324"/>
      <c r="R23" s="324"/>
      <c r="S23" s="324"/>
      <c r="T23" s="324"/>
      <c r="U23" s="324"/>
      <c r="V23" s="324"/>
      <c r="W23" s="324"/>
      <c r="X23" s="324"/>
      <c r="Y23" s="324"/>
      <c r="Z23" s="324"/>
      <c r="AA23" s="324"/>
      <c r="AB23" s="324"/>
      <c r="AC23" s="618"/>
      <c r="AD23" s="618"/>
      <c r="AE23" s="619"/>
      <c r="AF23" s="619"/>
      <c r="AG23" s="619"/>
      <c r="AH23" s="619"/>
      <c r="AI23" s="619"/>
      <c r="AJ23" s="619"/>
      <c r="AK23" s="619"/>
      <c r="AL23" s="619"/>
      <c r="AM23" s="619"/>
      <c r="AN23" s="619"/>
      <c r="AO23" s="90"/>
      <c r="AP23" s="90"/>
      <c r="AQ23" s="90"/>
      <c r="AR23" s="90"/>
    </row>
    <row r="24" spans="1:44" s="17" customFormat="1" ht="30" customHeight="1">
      <c r="A24" s="326"/>
      <c r="B24" s="321" t="s">
        <v>93</v>
      </c>
      <c r="C24" s="324"/>
      <c r="D24" s="324"/>
      <c r="E24" s="324"/>
      <c r="F24" s="324"/>
      <c r="G24" s="324"/>
      <c r="H24" s="324"/>
      <c r="I24" s="324"/>
      <c r="J24" s="324"/>
      <c r="K24" s="324"/>
      <c r="L24" s="324"/>
      <c r="M24" s="324"/>
      <c r="N24" s="324"/>
      <c r="O24" s="324"/>
      <c r="P24" s="324"/>
      <c r="Q24" s="324"/>
      <c r="R24" s="324"/>
      <c r="S24" s="324"/>
      <c r="T24" s="324"/>
      <c r="U24" s="324"/>
      <c r="V24" s="324"/>
      <c r="W24" s="324"/>
      <c r="X24" s="324"/>
      <c r="Y24" s="324"/>
      <c r="Z24" s="324"/>
      <c r="AA24" s="324"/>
      <c r="AB24" s="324"/>
      <c r="AC24" s="618"/>
      <c r="AD24" s="618"/>
      <c r="AE24" s="28"/>
      <c r="AF24" s="28"/>
      <c r="AG24" s="28"/>
      <c r="AH24" s="28"/>
      <c r="AI24" s="28"/>
      <c r="AJ24" s="28"/>
      <c r="AK24" s="28"/>
      <c r="AL24" s="28"/>
      <c r="AM24" s="28"/>
      <c r="AN24" s="28"/>
      <c r="AO24" s="28"/>
      <c r="AP24" s="28"/>
      <c r="AQ24" s="28"/>
      <c r="AR24" s="28"/>
    </row>
    <row r="25" spans="1:44" s="17" customFormat="1" ht="30" customHeight="1">
      <c r="A25" s="327"/>
      <c r="B25" s="321" t="s">
        <v>94</v>
      </c>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90"/>
      <c r="AD25" s="90"/>
      <c r="AE25" s="28"/>
      <c r="AF25" s="28"/>
      <c r="AG25" s="28"/>
      <c r="AH25" s="28"/>
      <c r="AI25" s="28"/>
      <c r="AJ25" s="28"/>
      <c r="AK25" s="28"/>
      <c r="AL25" s="28"/>
      <c r="AM25" s="28"/>
      <c r="AN25" s="28"/>
      <c r="AO25" s="28"/>
      <c r="AP25" s="28"/>
      <c r="AQ25" s="28"/>
      <c r="AR25" s="28"/>
    </row>
    <row r="26" spans="1:44" ht="30" customHeight="1">
      <c r="A26" s="327"/>
      <c r="B26" s="71"/>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90"/>
      <c r="AD26" s="90"/>
      <c r="AE26" s="26"/>
      <c r="AF26" s="26"/>
      <c r="AG26" s="26"/>
      <c r="AH26" s="26"/>
      <c r="AI26" s="26"/>
      <c r="AJ26" s="26"/>
      <c r="AK26" s="26"/>
      <c r="AL26" s="26"/>
      <c r="AM26" s="26"/>
      <c r="AN26" s="26"/>
      <c r="AO26" s="26"/>
      <c r="AP26" s="26"/>
      <c r="AQ26" s="26"/>
      <c r="AR26" s="26"/>
    </row>
    <row r="27" spans="1:44" ht="21.9" customHeight="1">
      <c r="A27" s="71"/>
      <c r="B27" s="71"/>
      <c r="C27" s="71"/>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90"/>
      <c r="AD27" s="90"/>
      <c r="AE27" s="90"/>
      <c r="AF27" s="90"/>
      <c r="AG27" s="90"/>
      <c r="AH27" s="90"/>
      <c r="AI27" s="90"/>
      <c r="AJ27" s="90"/>
      <c r="AK27" s="90"/>
      <c r="AL27" s="90"/>
      <c r="AM27" s="90"/>
      <c r="AN27" s="90"/>
      <c r="AO27" s="26"/>
      <c r="AP27" s="26"/>
      <c r="AQ27" s="26"/>
      <c r="AR27" s="26"/>
    </row>
    <row r="28" spans="1:44" ht="21" customHeight="1"/>
  </sheetData>
  <sheetProtection algorithmName="SHA-512" hashValue="HggwkaOLHP4r6vdHrZir4mMD9K+CwvAu5hsiMiqOm11XkYMt7gZ9GyABkXTFPQpCOfBa+A9RJ2JTM050pqkvCg==" saltValue="sXydVcMolk/HszYEjjVWEg==" spinCount="100000" sheet="1" objects="1" scenarios="1"/>
  <mergeCells count="12">
    <mergeCell ref="AC9:AD14"/>
    <mergeCell ref="AE12:AN12"/>
    <mergeCell ref="A17:AB17"/>
    <mergeCell ref="AC19:AD24"/>
    <mergeCell ref="AE21:AN23"/>
    <mergeCell ref="B10:AB10"/>
    <mergeCell ref="A7:AB7"/>
    <mergeCell ref="R2:U2"/>
    <mergeCell ref="V2:AB2"/>
    <mergeCell ref="R3:U3"/>
    <mergeCell ref="V3:AB3"/>
    <mergeCell ref="A5:AB5"/>
  </mergeCells>
  <phoneticPr fontId="3"/>
  <conditionalFormatting sqref="Q5:AB6">
    <cfRule type="cellIs" dxfId="0" priority="1" operator="equal">
      <formula>0</formula>
    </cfRule>
  </conditionalFormatting>
  <pageMargins left="0.7" right="0.7" top="0.75" bottom="0.75" header="0.3" footer="0.3"/>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0</xdr:col>
                    <xdr:colOff>106680</xdr:colOff>
                    <xdr:row>6</xdr:row>
                    <xdr:rowOff>365760</xdr:rowOff>
                  </from>
                  <to>
                    <xdr:col>1</xdr:col>
                    <xdr:colOff>160020</xdr:colOff>
                    <xdr:row>8</xdr:row>
                    <xdr:rowOff>22860</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0</xdr:col>
                    <xdr:colOff>106680</xdr:colOff>
                    <xdr:row>8</xdr:row>
                    <xdr:rowOff>22860</xdr:rowOff>
                  </from>
                  <to>
                    <xdr:col>2</xdr:col>
                    <xdr:colOff>60960</xdr:colOff>
                    <xdr:row>9</xdr:row>
                    <xdr:rowOff>22860</xdr:rowOff>
                  </to>
                </anchor>
              </controlPr>
            </control>
          </mc:Choice>
        </mc:AlternateContent>
        <mc:AlternateContent xmlns:mc="http://schemas.openxmlformats.org/markup-compatibility/2006">
          <mc:Choice Requires="x14">
            <control shapeId="36867" r:id="rId6" name="Check Box 3">
              <controlPr defaultSize="0" autoFill="0" autoLine="0" autoPict="0">
                <anchor moveWithCells="1">
                  <from>
                    <xdr:col>0</xdr:col>
                    <xdr:colOff>99060</xdr:colOff>
                    <xdr:row>10</xdr:row>
                    <xdr:rowOff>0</xdr:rowOff>
                  </from>
                  <to>
                    <xdr:col>1</xdr:col>
                    <xdr:colOff>152400</xdr:colOff>
                    <xdr:row>10</xdr:row>
                    <xdr:rowOff>365760</xdr:rowOff>
                  </to>
                </anchor>
              </controlPr>
            </control>
          </mc:Choice>
        </mc:AlternateContent>
        <mc:AlternateContent xmlns:mc="http://schemas.openxmlformats.org/markup-compatibility/2006">
          <mc:Choice Requires="x14">
            <control shapeId="36868" r:id="rId7" name="Check Box 4">
              <controlPr defaultSize="0" autoFill="0" autoLine="0" autoPict="0">
                <anchor moveWithCells="1">
                  <from>
                    <xdr:col>0</xdr:col>
                    <xdr:colOff>99060</xdr:colOff>
                    <xdr:row>12</xdr:row>
                    <xdr:rowOff>60960</xdr:rowOff>
                  </from>
                  <to>
                    <xdr:col>1</xdr:col>
                    <xdr:colOff>60960</xdr:colOff>
                    <xdr:row>14</xdr:row>
                    <xdr:rowOff>0</xdr:rowOff>
                  </to>
                </anchor>
              </controlPr>
            </control>
          </mc:Choice>
        </mc:AlternateContent>
        <mc:AlternateContent xmlns:mc="http://schemas.openxmlformats.org/markup-compatibility/2006">
          <mc:Choice Requires="x14">
            <control shapeId="36869" r:id="rId8" name="Check Box 5">
              <controlPr defaultSize="0" autoFill="0" autoLine="0" autoPict="0">
                <anchor moveWithCells="1">
                  <from>
                    <xdr:col>0</xdr:col>
                    <xdr:colOff>99060</xdr:colOff>
                    <xdr:row>13</xdr:row>
                    <xdr:rowOff>365760</xdr:rowOff>
                  </from>
                  <to>
                    <xdr:col>1</xdr:col>
                    <xdr:colOff>99060</xdr:colOff>
                    <xdr:row>15</xdr:row>
                    <xdr:rowOff>22860</xdr:rowOff>
                  </to>
                </anchor>
              </controlPr>
            </control>
          </mc:Choice>
        </mc:AlternateContent>
        <mc:AlternateContent xmlns:mc="http://schemas.openxmlformats.org/markup-compatibility/2006">
          <mc:Choice Requires="x14">
            <control shapeId="36870" r:id="rId9" name="Check Box 6">
              <controlPr defaultSize="0" autoFill="0" autoLine="0" autoPict="0">
                <anchor moveWithCells="1">
                  <from>
                    <xdr:col>0</xdr:col>
                    <xdr:colOff>99060</xdr:colOff>
                    <xdr:row>17</xdr:row>
                    <xdr:rowOff>60960</xdr:rowOff>
                  </from>
                  <to>
                    <xdr:col>2</xdr:col>
                    <xdr:colOff>7620</xdr:colOff>
                    <xdr:row>18</xdr:row>
                    <xdr:rowOff>0</xdr:rowOff>
                  </to>
                </anchor>
              </controlPr>
            </control>
          </mc:Choice>
        </mc:AlternateContent>
        <mc:AlternateContent xmlns:mc="http://schemas.openxmlformats.org/markup-compatibility/2006">
          <mc:Choice Requires="x14">
            <control shapeId="36871" r:id="rId10" name="Check Box 7">
              <controlPr defaultSize="0" autoFill="0" autoLine="0" autoPict="0">
                <anchor moveWithCells="1">
                  <from>
                    <xdr:col>0</xdr:col>
                    <xdr:colOff>99060</xdr:colOff>
                    <xdr:row>19</xdr:row>
                    <xdr:rowOff>22860</xdr:rowOff>
                  </from>
                  <to>
                    <xdr:col>1</xdr:col>
                    <xdr:colOff>198120</xdr:colOff>
                    <xdr:row>20</xdr:row>
                    <xdr:rowOff>7620</xdr:rowOff>
                  </to>
                </anchor>
              </controlPr>
            </control>
          </mc:Choice>
        </mc:AlternateContent>
        <mc:AlternateContent xmlns:mc="http://schemas.openxmlformats.org/markup-compatibility/2006">
          <mc:Choice Requires="x14">
            <control shapeId="36872" r:id="rId11" name="Check Box 8">
              <controlPr defaultSize="0" autoFill="0" autoLine="0" autoPict="0">
                <anchor moveWithCells="1">
                  <from>
                    <xdr:col>0</xdr:col>
                    <xdr:colOff>99060</xdr:colOff>
                    <xdr:row>21</xdr:row>
                    <xdr:rowOff>22860</xdr:rowOff>
                  </from>
                  <to>
                    <xdr:col>2</xdr:col>
                    <xdr:colOff>137160</xdr:colOff>
                    <xdr:row>21</xdr:row>
                    <xdr:rowOff>365760</xdr:rowOff>
                  </to>
                </anchor>
              </controlPr>
            </control>
          </mc:Choice>
        </mc:AlternateContent>
        <mc:AlternateContent xmlns:mc="http://schemas.openxmlformats.org/markup-compatibility/2006">
          <mc:Choice Requires="x14">
            <control shapeId="36873" r:id="rId12" name="Check Box 9">
              <controlPr defaultSize="0" autoFill="0" autoLine="0" autoPict="0">
                <anchor moveWithCells="1">
                  <from>
                    <xdr:col>0</xdr:col>
                    <xdr:colOff>99060</xdr:colOff>
                    <xdr:row>22</xdr:row>
                    <xdr:rowOff>365760</xdr:rowOff>
                  </from>
                  <to>
                    <xdr:col>2</xdr:col>
                    <xdr:colOff>60960</xdr:colOff>
                    <xdr:row>23</xdr:row>
                    <xdr:rowOff>365760</xdr:rowOff>
                  </to>
                </anchor>
              </controlPr>
            </control>
          </mc:Choice>
        </mc:AlternateContent>
        <mc:AlternateContent xmlns:mc="http://schemas.openxmlformats.org/markup-compatibility/2006">
          <mc:Choice Requires="x14">
            <control shapeId="36874" r:id="rId13" name="Check Box 10">
              <controlPr defaultSize="0" autoFill="0" autoLine="0" autoPict="0">
                <anchor moveWithCells="1">
                  <from>
                    <xdr:col>0</xdr:col>
                    <xdr:colOff>99060</xdr:colOff>
                    <xdr:row>23</xdr:row>
                    <xdr:rowOff>365760</xdr:rowOff>
                  </from>
                  <to>
                    <xdr:col>2</xdr:col>
                    <xdr:colOff>45720</xdr:colOff>
                    <xdr:row>25</xdr:row>
                    <xdr:rowOff>7620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AD554"/>
  <sheetViews>
    <sheetView topLeftCell="P1" workbookViewId="0">
      <selection activeCell="X4" sqref="X4"/>
    </sheetView>
  </sheetViews>
  <sheetFormatPr defaultColWidth="8.88671875" defaultRowHeight="15" outlineLevelCol="3"/>
  <cols>
    <col min="1" max="1" width="19.77734375" style="105" customWidth="1" outlineLevel="1"/>
    <col min="2" max="2" width="31.77734375" style="101" customWidth="1" outlineLevel="1"/>
    <col min="3" max="3" width="15.77734375" style="101" customWidth="1" outlineLevel="1"/>
    <col min="4" max="4" width="29.6640625" style="101" customWidth="1" outlineLevel="1"/>
    <col min="5" max="5" width="17.21875" style="101" customWidth="1" outlineLevel="1"/>
    <col min="6" max="6" width="19.109375" style="101" customWidth="1"/>
    <col min="7" max="12" width="19.109375" style="101" customWidth="1" outlineLevel="1"/>
    <col min="13" max="13" width="38.6640625" style="101" customWidth="1" outlineLevel="1"/>
    <col min="14" max="14" width="20.77734375" style="101" customWidth="1" outlineLevel="1"/>
    <col min="15" max="15" width="20.44140625" style="101" bestFit="1" customWidth="1"/>
    <col min="16" max="16" width="20.6640625" style="101" customWidth="1" outlineLevel="3"/>
    <col min="17" max="17" width="10" style="108" customWidth="1" outlineLevel="3"/>
    <col min="18" max="18" width="9.33203125" style="108" customWidth="1" outlineLevel="3"/>
    <col min="19" max="19" width="8.88671875" style="108" customWidth="1" outlineLevel="3"/>
    <col min="20" max="20" width="17.6640625" style="108" customWidth="1" outlineLevel="3"/>
    <col min="21" max="21" width="24.109375" style="108" customWidth="1" outlineLevel="3"/>
    <col min="22" max="22" width="24.21875" style="101" customWidth="1" outlineLevel="1"/>
    <col min="23" max="23" width="21.33203125" style="101" customWidth="1" outlineLevel="1"/>
    <col min="24" max="25" width="21.44140625" style="101" customWidth="1" outlineLevel="1"/>
    <col min="26" max="26" width="19.6640625" style="101" customWidth="1" outlineLevel="1"/>
    <col min="27" max="27" width="23.77734375" style="101" customWidth="1"/>
    <col min="28" max="28" width="17.6640625" style="101" customWidth="1" outlineLevel="1"/>
    <col min="29" max="29" width="19.44140625" style="101" customWidth="1" outlineLevel="1"/>
    <col min="30" max="30" width="15.88671875" style="101" customWidth="1" outlineLevel="1"/>
    <col min="31" max="31" width="15.6640625" style="101" customWidth="1"/>
    <col min="32" max="32" width="16.21875" style="101" customWidth="1"/>
    <col min="33" max="16384" width="8.88671875" style="101"/>
  </cols>
  <sheetData>
    <row r="1" spans="1:30">
      <c r="A1" s="92" t="s">
        <v>233</v>
      </c>
      <c r="B1" s="93"/>
      <c r="C1" s="93"/>
      <c r="D1" s="93"/>
      <c r="E1" s="93"/>
      <c r="F1" s="93"/>
      <c r="G1" s="93"/>
      <c r="H1" s="93"/>
      <c r="I1" s="93"/>
      <c r="J1" s="93"/>
      <c r="K1" s="93"/>
      <c r="L1" s="93"/>
      <c r="M1" s="93"/>
      <c r="N1" s="93"/>
      <c r="O1" s="94" t="s">
        <v>232</v>
      </c>
      <c r="P1" s="95" t="s">
        <v>229</v>
      </c>
      <c r="Q1" s="121"/>
      <c r="R1" s="121"/>
      <c r="S1" s="121"/>
      <c r="T1" s="121"/>
      <c r="U1" s="121"/>
      <c r="V1" s="96" t="s">
        <v>228</v>
      </c>
      <c r="W1" s="97"/>
      <c r="X1" s="97"/>
      <c r="Y1" s="97"/>
      <c r="Z1" s="97"/>
      <c r="AA1" s="98" t="s">
        <v>230</v>
      </c>
      <c r="AB1" s="99" t="s">
        <v>231</v>
      </c>
      <c r="AC1" s="100"/>
      <c r="AD1" s="100"/>
    </row>
    <row r="2" spans="1:30">
      <c r="Q2" s="108" t="s">
        <v>240</v>
      </c>
      <c r="S2" s="108" t="s">
        <v>238</v>
      </c>
    </row>
    <row r="3" spans="1:30" s="103" customFormat="1" ht="31.95" customHeight="1">
      <c r="A3" s="102" t="s">
        <v>213</v>
      </c>
      <c r="B3" s="102" t="s">
        <v>214</v>
      </c>
      <c r="C3" s="102" t="s">
        <v>215</v>
      </c>
      <c r="D3" s="102" t="s">
        <v>216</v>
      </c>
      <c r="E3" s="102" t="s">
        <v>222</v>
      </c>
      <c r="F3" s="102" t="s">
        <v>221</v>
      </c>
      <c r="G3" s="124" t="s">
        <v>242</v>
      </c>
      <c r="H3" s="124" t="s">
        <v>243</v>
      </c>
      <c r="I3" s="124" t="s">
        <v>244</v>
      </c>
      <c r="J3" s="124" t="s">
        <v>245</v>
      </c>
      <c r="K3" s="124" t="s">
        <v>249</v>
      </c>
      <c r="L3" s="124" t="s">
        <v>248</v>
      </c>
      <c r="M3" s="124" t="s">
        <v>246</v>
      </c>
      <c r="N3" s="124" t="s">
        <v>247</v>
      </c>
      <c r="O3" s="102" t="s">
        <v>217</v>
      </c>
      <c r="P3" s="102" t="s">
        <v>234</v>
      </c>
      <c r="Q3" s="120" t="s">
        <v>235</v>
      </c>
      <c r="R3" s="120" t="s">
        <v>236</v>
      </c>
      <c r="S3" s="120" t="s">
        <v>239</v>
      </c>
      <c r="T3" s="120" t="s">
        <v>282</v>
      </c>
      <c r="U3" s="120" t="s">
        <v>276</v>
      </c>
      <c r="V3" s="102" t="s">
        <v>227</v>
      </c>
      <c r="W3" s="102" t="s">
        <v>226</v>
      </c>
      <c r="X3" s="102" t="s">
        <v>223</v>
      </c>
      <c r="Y3" s="102" t="s">
        <v>224</v>
      </c>
      <c r="Z3" s="102" t="s">
        <v>225</v>
      </c>
      <c r="AA3" s="102" t="s">
        <v>241</v>
      </c>
      <c r="AB3" s="102" t="s">
        <v>218</v>
      </c>
      <c r="AC3" s="102" t="s">
        <v>220</v>
      </c>
      <c r="AD3" s="102" t="s">
        <v>219</v>
      </c>
    </row>
    <row r="4" spans="1:30" s="104" customFormat="1" ht="14.4">
      <c r="A4" s="140">
        <f>法人番号</f>
        <v>0</v>
      </c>
      <c r="B4" s="104">
        <f>法人名</f>
        <v>0</v>
      </c>
      <c r="C4" s="104" t="str">
        <f>基本情報入力シート!B10</f>
        <v>選択して下さい▼</v>
      </c>
      <c r="D4" s="104">
        <f>法人所在地</f>
        <v>0</v>
      </c>
      <c r="E4" s="104">
        <f>代表者職</f>
        <v>0</v>
      </c>
      <c r="F4" s="104">
        <f>代表者名</f>
        <v>0</v>
      </c>
      <c r="G4" s="104">
        <f>基本情報入力シート!B15</f>
        <v>0</v>
      </c>
      <c r="H4" s="104">
        <f>基本情報入力シート!D15</f>
        <v>0</v>
      </c>
      <c r="I4" s="104">
        <f>基本情報入力シート!B16</f>
        <v>0</v>
      </c>
      <c r="J4" s="104">
        <f>基本情報入力シート!D16</f>
        <v>0</v>
      </c>
      <c r="K4" s="104">
        <f>基本情報入力シート!B17</f>
        <v>0</v>
      </c>
      <c r="L4" s="104" t="str">
        <f>基本情報入力シート!D17</f>
        <v>選択して下さい▼</v>
      </c>
      <c r="M4" s="139">
        <f>基本情報入力シート!B18</f>
        <v>0</v>
      </c>
      <c r="N4" s="104">
        <f>基本情報入力シート!B19</f>
        <v>0</v>
      </c>
      <c r="O4" s="137" t="str">
        <f>日付</f>
        <v>令和　　年　　月　　日</v>
      </c>
      <c r="P4" s="104">
        <f>'事業計画書（第2号）'!F25</f>
        <v>0</v>
      </c>
      <c r="Q4" s="108">
        <f>'事業計画書（第2号）'!N9</f>
        <v>0</v>
      </c>
      <c r="R4" s="108">
        <f>'事業計画書（第2号）'!O9</f>
        <v>0</v>
      </c>
      <c r="S4" s="108">
        <f>'事業計画書（第2号）'!P9</f>
        <v>0</v>
      </c>
      <c r="T4" s="141">
        <f>'事業計画書（第2号）'!Q16</f>
        <v>0</v>
      </c>
      <c r="U4" s="138">
        <f>'事業計画書（第2号）'!$K$9</f>
        <v>0</v>
      </c>
      <c r="V4" s="122">
        <f>総事業費</f>
        <v>0</v>
      </c>
      <c r="W4" s="123">
        <f>'支出予定額調書（第3・4号）'!D9</f>
        <v>0</v>
      </c>
      <c r="X4" s="122">
        <f>対象経費</f>
        <v>0</v>
      </c>
      <c r="Y4" s="123">
        <f>'支出予定額調書（第3・4号）'!L9</f>
        <v>0</v>
      </c>
      <c r="Z4" s="122">
        <f>都補助所要額</f>
        <v>0</v>
      </c>
      <c r="AA4" s="123">
        <f>'支出予定額調書（第3・4号）'!N32</f>
        <v>0</v>
      </c>
      <c r="AB4" s="123">
        <f>'予算書抄本（第5号）'!G12</f>
        <v>0</v>
      </c>
      <c r="AC4" s="123">
        <f>'予算書抄本（第5号）'!C21</f>
        <v>0</v>
      </c>
      <c r="AD4" s="123">
        <f>'予算書抄本（第5号）'!G21</f>
        <v>0</v>
      </c>
    </row>
    <row r="5" spans="1:30">
      <c r="Q5" s="118"/>
      <c r="R5" s="112"/>
      <c r="U5" s="144">
        <f>'事業計画書（第2号）'!$K$17</f>
        <v>0</v>
      </c>
    </row>
    <row r="11" spans="1:30">
      <c r="S11" s="110"/>
      <c r="T11" s="110"/>
      <c r="U11" s="110"/>
    </row>
    <row r="12" spans="1:30">
      <c r="S12" s="110"/>
      <c r="T12" s="110"/>
      <c r="U12" s="110"/>
    </row>
    <row r="13" spans="1:30">
      <c r="Q13" s="110"/>
      <c r="R13" s="110"/>
      <c r="S13" s="110"/>
      <c r="T13" s="110"/>
      <c r="U13" s="110"/>
    </row>
    <row r="14" spans="1:30">
      <c r="S14" s="110"/>
      <c r="T14" s="110"/>
      <c r="U14" s="110"/>
    </row>
    <row r="15" spans="1:30">
      <c r="S15" s="110"/>
      <c r="T15" s="110"/>
      <c r="U15" s="110"/>
    </row>
    <row r="16" spans="1:30">
      <c r="S16" s="110"/>
      <c r="T16" s="110"/>
      <c r="U16" s="110"/>
    </row>
    <row r="35" spans="17:21">
      <c r="S35" s="116"/>
      <c r="T35" s="116"/>
      <c r="U35" s="116"/>
    </row>
    <row r="36" spans="17:21">
      <c r="Q36" s="110"/>
      <c r="S36" s="116"/>
      <c r="T36" s="116"/>
      <c r="U36" s="116"/>
    </row>
    <row r="37" spans="17:21">
      <c r="S37" s="116"/>
      <c r="T37" s="116"/>
      <c r="U37" s="116"/>
    </row>
    <row r="38" spans="17:21">
      <c r="S38" s="116"/>
      <c r="T38" s="116"/>
      <c r="U38" s="116"/>
    </row>
    <row r="39" spans="17:21">
      <c r="S39" s="116"/>
      <c r="T39" s="116"/>
      <c r="U39" s="116"/>
    </row>
    <row r="40" spans="17:21">
      <c r="S40" s="116"/>
      <c r="T40" s="116"/>
      <c r="U40" s="116"/>
    </row>
    <row r="41" spans="17:21">
      <c r="S41" s="116"/>
      <c r="T41" s="116"/>
      <c r="U41" s="116"/>
    </row>
    <row r="42" spans="17:21">
      <c r="S42" s="116"/>
      <c r="T42" s="116"/>
      <c r="U42" s="116"/>
    </row>
    <row r="44" spans="17:21">
      <c r="R44" s="117"/>
    </row>
    <row r="55" spans="17:18">
      <c r="Q55" s="110"/>
    </row>
    <row r="64" spans="17:18">
      <c r="Q64" s="118"/>
      <c r="R64" s="118"/>
    </row>
    <row r="73" spans="17:17">
      <c r="Q73" s="110"/>
    </row>
    <row r="81" spans="17:17">
      <c r="Q81" s="110"/>
    </row>
    <row r="85" spans="17:17">
      <c r="Q85" s="110"/>
    </row>
    <row r="104" spans="17:18">
      <c r="Q104" s="110"/>
    </row>
    <row r="109" spans="17:18">
      <c r="Q109" s="117"/>
      <c r="R109" s="117"/>
    </row>
    <row r="110" spans="17:18">
      <c r="Q110" s="112"/>
      <c r="R110" s="112"/>
    </row>
    <row r="111" spans="17:18">
      <c r="Q111" s="110"/>
    </row>
    <row r="117" spans="17:18">
      <c r="Q117" s="110"/>
      <c r="R117" s="110"/>
    </row>
    <row r="144" spans="17:17">
      <c r="Q144" s="110"/>
    </row>
    <row r="149" spans="17:18">
      <c r="Q149" s="110"/>
    </row>
    <row r="150" spans="17:18">
      <c r="Q150" s="110"/>
      <c r="R150" s="110"/>
    </row>
    <row r="152" spans="17:18">
      <c r="Q152" s="110"/>
      <c r="R152" s="110"/>
    </row>
    <row r="156" spans="17:18">
      <c r="Q156" s="110"/>
      <c r="R156" s="110"/>
    </row>
    <row r="157" spans="17:18">
      <c r="Q157" s="111"/>
      <c r="R157" s="111"/>
    </row>
    <row r="178" spans="17:17">
      <c r="Q178" s="110"/>
    </row>
    <row r="190" spans="17:17">
      <c r="Q190" s="108">
        <v>23</v>
      </c>
    </row>
    <row r="203" spans="17:17">
      <c r="Q203" s="119"/>
    </row>
    <row r="211" spans="17:18">
      <c r="Q211" s="110"/>
    </row>
    <row r="220" spans="17:18">
      <c r="Q220" s="110"/>
    </row>
    <row r="221" spans="17:18">
      <c r="Q221" s="110"/>
      <c r="R221" s="110"/>
    </row>
    <row r="225" spans="17:18">
      <c r="Q225" s="111"/>
      <c r="R225" s="112"/>
    </row>
    <row r="227" spans="17:18">
      <c r="Q227" s="110"/>
    </row>
    <row r="236" spans="17:18">
      <c r="Q236" s="110"/>
    </row>
    <row r="243" spans="17:17">
      <c r="Q243" s="110"/>
    </row>
    <row r="272" spans="17:18">
      <c r="Q272" s="110"/>
      <c r="R272" s="110"/>
    </row>
    <row r="279" spans="17:18">
      <c r="Q279" s="112"/>
      <c r="R279" s="112"/>
    </row>
    <row r="283" spans="17:18">
      <c r="Q283" s="110"/>
      <c r="R283" s="110"/>
    </row>
    <row r="289" spans="17:18">
      <c r="Q289" s="110"/>
    </row>
    <row r="294" spans="17:18">
      <c r="Q294" s="110"/>
      <c r="R294" s="110"/>
    </row>
    <row r="330" spans="17:17">
      <c r="Q330" s="110"/>
    </row>
    <row r="337" spans="17:18">
      <c r="Q337" s="110"/>
      <c r="R337" s="110"/>
    </row>
    <row r="338" spans="17:18">
      <c r="Q338" s="110"/>
    </row>
    <row r="347" spans="17:18">
      <c r="Q347" s="110"/>
    </row>
    <row r="359" spans="17:18">
      <c r="Q359" s="110"/>
      <c r="R359" s="110"/>
    </row>
    <row r="374" spans="17:17">
      <c r="Q374" s="110"/>
    </row>
    <row r="396" spans="17:17">
      <c r="Q396" s="110"/>
    </row>
    <row r="398" spans="17:17">
      <c r="Q398" s="110"/>
    </row>
    <row r="404" spans="17:18">
      <c r="Q404" s="110"/>
    </row>
    <row r="407" spans="17:18">
      <c r="R407" s="117"/>
    </row>
    <row r="411" spans="17:18">
      <c r="Q411" s="110"/>
    </row>
    <row r="433" spans="17:18">
      <c r="Q433" s="110"/>
      <c r="R433" s="110"/>
    </row>
    <row r="452" spans="17:18">
      <c r="Q452" s="110"/>
    </row>
    <row r="457" spans="17:18">
      <c r="Q457" s="110"/>
    </row>
    <row r="459" spans="17:18">
      <c r="Q459" s="112"/>
      <c r="R459" s="112"/>
    </row>
    <row r="461" spans="17:18">
      <c r="Q461" s="110"/>
    </row>
    <row r="463" spans="17:18">
      <c r="Q463" s="110"/>
      <c r="R463" s="110"/>
    </row>
    <row r="468" spans="17:18">
      <c r="Q468" s="110"/>
      <c r="R468" s="110"/>
    </row>
    <row r="492" spans="17:18">
      <c r="Q492" s="117"/>
      <c r="R492" s="117"/>
    </row>
    <row r="501" spans="17:18">
      <c r="Q501" s="110"/>
      <c r="R501" s="110"/>
    </row>
    <row r="519" spans="17:18">
      <c r="Q519" s="110"/>
      <c r="R519" s="110"/>
    </row>
    <row r="526" spans="17:18">
      <c r="Q526" s="111"/>
      <c r="R526" s="112"/>
    </row>
    <row r="528" spans="17:18">
      <c r="R528" s="117"/>
    </row>
    <row r="531" spans="17:17">
      <c r="Q531" s="110"/>
    </row>
    <row r="533" spans="17:17">
      <c r="Q533" s="119"/>
    </row>
    <row r="554" spans="17:18">
      <c r="Q554" s="111"/>
      <c r="R554" s="112"/>
    </row>
  </sheetData>
  <phoneticPr fontId="3"/>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C2:K426"/>
  <sheetViews>
    <sheetView workbookViewId="0">
      <selection activeCell="C12" sqref="C12"/>
    </sheetView>
  </sheetViews>
  <sheetFormatPr defaultRowHeight="13.2"/>
  <cols>
    <col min="3" max="3" width="27" customWidth="1"/>
    <col min="4" max="4" width="22" customWidth="1"/>
    <col min="6" max="6" width="20.77734375" customWidth="1"/>
    <col min="7" max="7" width="26.21875" customWidth="1"/>
    <col min="8" max="8" width="12.109375" customWidth="1"/>
  </cols>
  <sheetData>
    <row r="2" spans="3:11">
      <c r="F2" t="s">
        <v>711</v>
      </c>
      <c r="G2" t="s">
        <v>710</v>
      </c>
      <c r="H2" t="s">
        <v>709</v>
      </c>
    </row>
    <row r="3" spans="3:11">
      <c r="C3" s="132" t="s">
        <v>131</v>
      </c>
      <c r="D3" t="s">
        <v>131</v>
      </c>
      <c r="F3" s="131">
        <v>2011105003100</v>
      </c>
      <c r="G3" t="s">
        <v>285</v>
      </c>
      <c r="H3" s="131">
        <v>1</v>
      </c>
      <c r="K3" t="s">
        <v>120</v>
      </c>
    </row>
    <row r="4" spans="3:11">
      <c r="C4" t="s">
        <v>104</v>
      </c>
      <c r="D4" t="s">
        <v>145</v>
      </c>
      <c r="F4" s="131">
        <v>8011705000490</v>
      </c>
      <c r="G4" t="s">
        <v>286</v>
      </c>
      <c r="H4" s="131">
        <v>3</v>
      </c>
    </row>
    <row r="5" spans="3:11">
      <c r="C5" t="s">
        <v>102</v>
      </c>
      <c r="D5" t="s">
        <v>132</v>
      </c>
      <c r="F5" s="131">
        <v>2010705001331</v>
      </c>
      <c r="G5" t="s">
        <v>287</v>
      </c>
      <c r="H5" s="131">
        <v>5</v>
      </c>
    </row>
    <row r="6" spans="3:11">
      <c r="C6" t="s">
        <v>103</v>
      </c>
      <c r="D6" t="s">
        <v>144</v>
      </c>
      <c r="F6" s="131">
        <v>3011005000353</v>
      </c>
      <c r="G6" t="s">
        <v>288</v>
      </c>
      <c r="H6" s="131">
        <v>6</v>
      </c>
      <c r="K6" t="s">
        <v>122</v>
      </c>
    </row>
    <row r="7" spans="3:11">
      <c r="C7" t="s">
        <v>100</v>
      </c>
      <c r="D7" t="s">
        <v>143</v>
      </c>
      <c r="F7" s="131">
        <v>7040005006148</v>
      </c>
      <c r="G7" t="s">
        <v>289</v>
      </c>
      <c r="H7" s="131">
        <v>11</v>
      </c>
    </row>
    <row r="8" spans="3:11">
      <c r="C8" t="s">
        <v>258</v>
      </c>
      <c r="D8" t="s">
        <v>140</v>
      </c>
      <c r="F8" s="131">
        <v>1010405001649</v>
      </c>
      <c r="G8" t="s">
        <v>290</v>
      </c>
      <c r="H8" s="131">
        <v>14</v>
      </c>
    </row>
    <row r="9" spans="3:11">
      <c r="C9" t="s">
        <v>101</v>
      </c>
      <c r="D9" t="s">
        <v>141</v>
      </c>
      <c r="F9" s="131">
        <v>9012405001547</v>
      </c>
      <c r="G9" t="s">
        <v>291</v>
      </c>
      <c r="H9" s="131">
        <v>16</v>
      </c>
    </row>
    <row r="10" spans="3:11">
      <c r="C10" t="s">
        <v>257</v>
      </c>
      <c r="D10" t="s">
        <v>142</v>
      </c>
      <c r="F10" s="131">
        <v>2011805000834</v>
      </c>
      <c r="G10" t="s">
        <v>292</v>
      </c>
      <c r="H10" s="131">
        <v>19</v>
      </c>
    </row>
    <row r="11" spans="3:11">
      <c r="D11" t="s">
        <v>133</v>
      </c>
      <c r="F11" s="131">
        <v>7010005002307</v>
      </c>
      <c r="G11" t="s">
        <v>293</v>
      </c>
      <c r="H11" s="131">
        <v>23</v>
      </c>
    </row>
    <row r="12" spans="3:11">
      <c r="D12" t="s">
        <v>134</v>
      </c>
      <c r="F12" s="131">
        <v>4011505000620</v>
      </c>
      <c r="G12" t="s">
        <v>294</v>
      </c>
      <c r="H12" s="131">
        <v>24</v>
      </c>
    </row>
    <row r="13" spans="3:11">
      <c r="D13" t="s">
        <v>135</v>
      </c>
      <c r="F13" s="131">
        <v>9011205000164</v>
      </c>
      <c r="G13" t="s">
        <v>295</v>
      </c>
      <c r="H13" s="131">
        <v>25</v>
      </c>
    </row>
    <row r="14" spans="3:11">
      <c r="D14" t="s">
        <v>136</v>
      </c>
      <c r="F14" s="131">
        <v>2011505001125</v>
      </c>
      <c r="G14" t="s">
        <v>296</v>
      </c>
      <c r="H14" s="131">
        <v>27</v>
      </c>
    </row>
    <row r="15" spans="3:11">
      <c r="D15" t="s">
        <v>137</v>
      </c>
      <c r="F15" s="131">
        <v>2011105000931</v>
      </c>
      <c r="G15" t="s">
        <v>297</v>
      </c>
      <c r="H15" s="131">
        <v>29</v>
      </c>
    </row>
    <row r="16" spans="3:11">
      <c r="D16" t="s">
        <v>138</v>
      </c>
      <c r="F16" s="131">
        <v>7012305001302</v>
      </c>
      <c r="G16" t="s">
        <v>298</v>
      </c>
      <c r="H16" s="131">
        <v>30</v>
      </c>
    </row>
    <row r="17" spans="4:8">
      <c r="D17" t="s">
        <v>139</v>
      </c>
      <c r="F17" s="131">
        <v>1010005002312</v>
      </c>
      <c r="G17" t="s">
        <v>299</v>
      </c>
      <c r="H17" s="131">
        <v>31</v>
      </c>
    </row>
    <row r="18" spans="4:8">
      <c r="D18" t="s">
        <v>146</v>
      </c>
      <c r="F18" s="131">
        <v>9010705000418</v>
      </c>
      <c r="G18" t="s">
        <v>300</v>
      </c>
      <c r="H18" s="131">
        <v>34</v>
      </c>
    </row>
    <row r="19" spans="4:8">
      <c r="D19" t="s">
        <v>147</v>
      </c>
      <c r="F19" s="131">
        <v>5030005013989</v>
      </c>
      <c r="G19" t="s">
        <v>301</v>
      </c>
      <c r="H19" s="131">
        <v>37</v>
      </c>
    </row>
    <row r="20" spans="4:8">
      <c r="D20" t="s">
        <v>148</v>
      </c>
      <c r="F20" s="131">
        <v>2010805000729</v>
      </c>
      <c r="G20" t="s">
        <v>302</v>
      </c>
      <c r="H20" s="131">
        <v>42</v>
      </c>
    </row>
    <row r="21" spans="4:8">
      <c r="D21" t="s">
        <v>149</v>
      </c>
      <c r="F21" s="131">
        <v>2010605000615</v>
      </c>
      <c r="G21" t="s">
        <v>303</v>
      </c>
      <c r="H21" s="131">
        <v>45</v>
      </c>
    </row>
    <row r="22" spans="4:8">
      <c r="D22" t="s">
        <v>150</v>
      </c>
      <c r="F22" s="131">
        <v>6021005005737</v>
      </c>
      <c r="G22" t="s">
        <v>304</v>
      </c>
      <c r="H22" s="131">
        <v>46</v>
      </c>
    </row>
    <row r="23" spans="4:8">
      <c r="D23" t="s">
        <v>151</v>
      </c>
      <c r="F23" s="131">
        <v>4010005027554</v>
      </c>
      <c r="G23" t="s">
        <v>305</v>
      </c>
      <c r="H23" s="131">
        <v>47</v>
      </c>
    </row>
    <row r="24" spans="4:8">
      <c r="D24" t="s">
        <v>152</v>
      </c>
      <c r="F24" s="131">
        <v>2011105001483</v>
      </c>
      <c r="G24" t="s">
        <v>306</v>
      </c>
      <c r="H24" s="131">
        <v>49</v>
      </c>
    </row>
    <row r="25" spans="4:8">
      <c r="D25" t="s">
        <v>153</v>
      </c>
      <c r="F25" s="131">
        <v>7011705000491</v>
      </c>
      <c r="G25" t="s">
        <v>307</v>
      </c>
      <c r="H25" s="131">
        <v>50</v>
      </c>
    </row>
    <row r="26" spans="4:8">
      <c r="D26" t="s">
        <v>154</v>
      </c>
      <c r="F26" s="131">
        <v>9010005002313</v>
      </c>
      <c r="G26" t="s">
        <v>308</v>
      </c>
      <c r="H26" s="131">
        <v>53</v>
      </c>
    </row>
    <row r="27" spans="4:8">
      <c r="D27" t="s">
        <v>155</v>
      </c>
      <c r="F27" s="131">
        <v>7012305000163</v>
      </c>
      <c r="G27" t="s">
        <v>309</v>
      </c>
      <c r="H27" s="131">
        <v>54</v>
      </c>
    </row>
    <row r="28" spans="4:8">
      <c r="D28" t="s">
        <v>156</v>
      </c>
      <c r="F28" s="131">
        <v>3010905000743</v>
      </c>
      <c r="G28" t="s">
        <v>310</v>
      </c>
      <c r="H28" s="131">
        <v>55</v>
      </c>
    </row>
    <row r="29" spans="4:8">
      <c r="D29" t="s">
        <v>157</v>
      </c>
      <c r="F29" s="131">
        <v>6010005002308</v>
      </c>
      <c r="G29" t="s">
        <v>311</v>
      </c>
      <c r="H29" s="131">
        <v>57</v>
      </c>
    </row>
    <row r="30" spans="4:8">
      <c r="D30" t="s">
        <v>158</v>
      </c>
      <c r="F30" s="131">
        <v>2011005000354</v>
      </c>
      <c r="G30" t="s">
        <v>312</v>
      </c>
      <c r="H30" s="131">
        <v>60</v>
      </c>
    </row>
    <row r="31" spans="4:8">
      <c r="D31" t="s">
        <v>159</v>
      </c>
      <c r="F31" s="131">
        <v>4070005004275</v>
      </c>
      <c r="G31" t="s">
        <v>313</v>
      </c>
      <c r="H31" s="131">
        <v>61</v>
      </c>
    </row>
    <row r="32" spans="4:8">
      <c r="D32" t="s">
        <v>160</v>
      </c>
      <c r="F32" s="131">
        <v>8011205000157</v>
      </c>
      <c r="G32" t="s">
        <v>314</v>
      </c>
      <c r="H32" s="131">
        <v>62</v>
      </c>
    </row>
    <row r="33" spans="4:8">
      <c r="D33" t="s">
        <v>161</v>
      </c>
      <c r="F33" s="131">
        <v>2010005002311</v>
      </c>
      <c r="G33" t="s">
        <v>315</v>
      </c>
      <c r="H33" s="131">
        <v>63</v>
      </c>
    </row>
    <row r="34" spans="4:8">
      <c r="D34" t="s">
        <v>162</v>
      </c>
      <c r="F34" s="131">
        <v>2011805000859</v>
      </c>
      <c r="G34" t="s">
        <v>316</v>
      </c>
      <c r="H34" s="131">
        <v>64</v>
      </c>
    </row>
    <row r="35" spans="4:8">
      <c r="D35" t="s">
        <v>163</v>
      </c>
      <c r="F35" s="131">
        <v>9011105000917</v>
      </c>
      <c r="G35" t="s">
        <v>317</v>
      </c>
      <c r="H35" s="131">
        <v>66</v>
      </c>
    </row>
    <row r="36" spans="4:8">
      <c r="D36" t="s">
        <v>164</v>
      </c>
      <c r="F36" s="131">
        <v>3011505000621</v>
      </c>
      <c r="G36" t="s">
        <v>318</v>
      </c>
      <c r="H36" s="131">
        <v>67</v>
      </c>
    </row>
    <row r="37" spans="4:8">
      <c r="D37" t="s">
        <v>165</v>
      </c>
      <c r="F37" s="131">
        <v>4030005002828</v>
      </c>
      <c r="G37" t="s">
        <v>319</v>
      </c>
      <c r="H37" s="131">
        <v>68</v>
      </c>
    </row>
    <row r="38" spans="4:8">
      <c r="D38" t="s">
        <v>166</v>
      </c>
      <c r="F38" s="131">
        <v>5010605001684</v>
      </c>
      <c r="G38" t="s">
        <v>320</v>
      </c>
      <c r="H38" s="131">
        <v>70</v>
      </c>
    </row>
    <row r="39" spans="4:8">
      <c r="D39" t="s">
        <v>167</v>
      </c>
      <c r="F39" s="131">
        <v>2010905000744</v>
      </c>
      <c r="G39" t="s">
        <v>321</v>
      </c>
      <c r="H39" s="131">
        <v>71</v>
      </c>
    </row>
    <row r="40" spans="4:8">
      <c r="D40" t="s">
        <v>168</v>
      </c>
      <c r="F40" s="131">
        <v>5013305000411</v>
      </c>
      <c r="G40" t="s">
        <v>322</v>
      </c>
      <c r="H40" s="131">
        <v>72</v>
      </c>
    </row>
    <row r="41" spans="4:8">
      <c r="D41" t="s">
        <v>169</v>
      </c>
      <c r="F41" s="131">
        <v>8013305000409</v>
      </c>
      <c r="G41" t="s">
        <v>323</v>
      </c>
      <c r="H41" s="131">
        <v>74</v>
      </c>
    </row>
    <row r="42" spans="4:8">
      <c r="D42" t="s">
        <v>170</v>
      </c>
      <c r="F42" s="131">
        <v>9010805001803</v>
      </c>
      <c r="G42" t="s">
        <v>324</v>
      </c>
      <c r="H42" s="131">
        <v>76</v>
      </c>
    </row>
    <row r="43" spans="4:8">
      <c r="D43" t="s">
        <v>171</v>
      </c>
      <c r="F43" s="131">
        <v>3011805002177</v>
      </c>
      <c r="G43" t="s">
        <v>325</v>
      </c>
      <c r="H43" s="131">
        <v>77</v>
      </c>
    </row>
    <row r="44" spans="4:8">
      <c r="D44" t="s">
        <v>172</v>
      </c>
      <c r="F44" s="131">
        <v>4010605000621</v>
      </c>
      <c r="G44" t="s">
        <v>326</v>
      </c>
      <c r="H44" s="131">
        <v>79</v>
      </c>
    </row>
    <row r="45" spans="4:8">
      <c r="D45" t="s">
        <v>173</v>
      </c>
      <c r="F45" s="131">
        <v>4011105000962</v>
      </c>
      <c r="G45" t="s">
        <v>327</v>
      </c>
      <c r="H45" s="131">
        <v>84</v>
      </c>
    </row>
    <row r="46" spans="4:8">
      <c r="D46" t="s">
        <v>174</v>
      </c>
      <c r="F46" s="131">
        <v>9013305000399</v>
      </c>
      <c r="G46" t="s">
        <v>328</v>
      </c>
      <c r="H46" s="131">
        <v>88</v>
      </c>
    </row>
    <row r="47" spans="4:8">
      <c r="D47" t="s">
        <v>175</v>
      </c>
      <c r="F47" s="131">
        <v>6013305000410</v>
      </c>
      <c r="G47" t="s">
        <v>329</v>
      </c>
      <c r="H47" s="131">
        <v>89</v>
      </c>
    </row>
    <row r="48" spans="4:8">
      <c r="D48" t="s">
        <v>176</v>
      </c>
      <c r="F48" s="131">
        <v>2013205000175</v>
      </c>
      <c r="G48" t="s">
        <v>330</v>
      </c>
      <c r="H48" s="131">
        <v>90</v>
      </c>
    </row>
    <row r="49" spans="4:8">
      <c r="D49" t="s">
        <v>177</v>
      </c>
      <c r="F49" s="131">
        <v>2011005000362</v>
      </c>
      <c r="G49" t="s">
        <v>331</v>
      </c>
      <c r="H49" s="131">
        <v>92</v>
      </c>
    </row>
    <row r="50" spans="4:8">
      <c r="D50" t="s">
        <v>178</v>
      </c>
      <c r="F50" s="131">
        <v>1010405007084</v>
      </c>
      <c r="G50" t="s">
        <v>332</v>
      </c>
      <c r="H50" s="131">
        <v>97</v>
      </c>
    </row>
    <row r="51" spans="4:8">
      <c r="F51" s="131">
        <v>9010005002321</v>
      </c>
      <c r="G51" t="s">
        <v>333</v>
      </c>
      <c r="H51" s="131">
        <v>99</v>
      </c>
    </row>
    <row r="52" spans="4:8">
      <c r="F52" s="131">
        <v>5011605000445</v>
      </c>
      <c r="G52" t="s">
        <v>334</v>
      </c>
      <c r="H52" s="131">
        <v>100</v>
      </c>
    </row>
    <row r="53" spans="4:8">
      <c r="F53" s="131">
        <v>5010005025879</v>
      </c>
      <c r="G53" t="s">
        <v>335</v>
      </c>
      <c r="H53" s="131">
        <v>101</v>
      </c>
    </row>
    <row r="54" spans="4:8">
      <c r="F54" s="131">
        <v>5010005002317</v>
      </c>
      <c r="G54" t="s">
        <v>336</v>
      </c>
      <c r="H54" s="131">
        <v>102</v>
      </c>
    </row>
    <row r="55" spans="4:8">
      <c r="F55" s="131">
        <v>6010005002316</v>
      </c>
      <c r="G55" t="s">
        <v>337</v>
      </c>
      <c r="H55" s="131">
        <v>106</v>
      </c>
    </row>
    <row r="56" spans="4:8">
      <c r="F56" s="131">
        <v>2012805000188</v>
      </c>
      <c r="G56" t="s">
        <v>338</v>
      </c>
      <c r="H56" s="131">
        <v>107</v>
      </c>
    </row>
    <row r="57" spans="4:8">
      <c r="F57" s="131">
        <v>8010905000747</v>
      </c>
      <c r="G57" t="s">
        <v>339</v>
      </c>
      <c r="H57" s="131">
        <v>108</v>
      </c>
    </row>
    <row r="58" spans="4:8">
      <c r="F58" s="131">
        <v>5010105000204</v>
      </c>
      <c r="G58" t="s">
        <v>340</v>
      </c>
      <c r="H58" s="131">
        <v>113</v>
      </c>
    </row>
    <row r="59" spans="4:8">
      <c r="F59" s="131">
        <v>4010405001654</v>
      </c>
      <c r="G59" t="s">
        <v>341</v>
      </c>
      <c r="H59" s="131">
        <v>115</v>
      </c>
    </row>
    <row r="60" spans="4:8">
      <c r="F60" s="131">
        <v>4010005002318</v>
      </c>
      <c r="G60" t="s">
        <v>342</v>
      </c>
      <c r="H60" s="131">
        <v>116</v>
      </c>
    </row>
    <row r="61" spans="4:8">
      <c r="F61" s="131">
        <v>3011105000930</v>
      </c>
      <c r="G61" t="s">
        <v>343</v>
      </c>
      <c r="H61" s="131">
        <v>117</v>
      </c>
    </row>
    <row r="62" spans="4:8">
      <c r="F62" s="131">
        <v>7010905000748</v>
      </c>
      <c r="G62" t="s">
        <v>344</v>
      </c>
      <c r="H62" s="131">
        <v>118</v>
      </c>
    </row>
    <row r="63" spans="4:8">
      <c r="F63" s="131">
        <v>3012805001400</v>
      </c>
      <c r="G63" t="s">
        <v>345</v>
      </c>
      <c r="H63" s="131">
        <v>122</v>
      </c>
    </row>
    <row r="64" spans="4:8">
      <c r="F64" s="131">
        <v>4010705000422</v>
      </c>
      <c r="G64" t="s">
        <v>346</v>
      </c>
      <c r="H64" s="131">
        <v>123</v>
      </c>
    </row>
    <row r="65" spans="6:8">
      <c r="F65" s="131">
        <v>1010005002320</v>
      </c>
      <c r="G65" t="s">
        <v>347</v>
      </c>
      <c r="H65" s="131">
        <v>128</v>
      </c>
    </row>
    <row r="66" spans="6:8">
      <c r="F66" s="131">
        <v>1011305000179</v>
      </c>
      <c r="G66" t="s">
        <v>348</v>
      </c>
      <c r="H66" s="131">
        <v>130</v>
      </c>
    </row>
    <row r="67" spans="6:8">
      <c r="F67" s="131">
        <v>2010705000408</v>
      </c>
      <c r="G67" t="s">
        <v>349</v>
      </c>
      <c r="H67" s="131">
        <v>134</v>
      </c>
    </row>
    <row r="68" spans="6:8">
      <c r="F68" s="131">
        <v>9011505000649</v>
      </c>
      <c r="G68" t="s">
        <v>350</v>
      </c>
      <c r="H68" s="131">
        <v>135</v>
      </c>
    </row>
    <row r="69" spans="6:8">
      <c r="F69" s="131">
        <v>7011605000443</v>
      </c>
      <c r="G69" t="s">
        <v>351</v>
      </c>
      <c r="H69" s="131">
        <v>136</v>
      </c>
    </row>
    <row r="70" spans="6:8">
      <c r="F70" s="131">
        <v>9011005000356</v>
      </c>
      <c r="G70" t="s">
        <v>352</v>
      </c>
      <c r="H70" s="131">
        <v>138</v>
      </c>
    </row>
    <row r="71" spans="6:8">
      <c r="F71" s="131">
        <v>1011205000155</v>
      </c>
      <c r="G71" t="s">
        <v>353</v>
      </c>
      <c r="H71" s="131">
        <v>139</v>
      </c>
    </row>
    <row r="72" spans="6:8">
      <c r="F72" s="131">
        <v>9011505000624</v>
      </c>
      <c r="G72" t="s">
        <v>354</v>
      </c>
      <c r="H72" s="131">
        <v>141</v>
      </c>
    </row>
    <row r="73" spans="6:8">
      <c r="F73" s="131">
        <v>1012405001562</v>
      </c>
      <c r="G73" t="s">
        <v>355</v>
      </c>
      <c r="H73" s="131">
        <v>142</v>
      </c>
    </row>
    <row r="74" spans="6:8">
      <c r="F74" s="131">
        <v>8011205000165</v>
      </c>
      <c r="G74" t="s">
        <v>356</v>
      </c>
      <c r="H74" s="131">
        <v>144</v>
      </c>
    </row>
    <row r="75" spans="6:8">
      <c r="F75" s="131">
        <v>7013305000418</v>
      </c>
      <c r="G75" t="s">
        <v>357</v>
      </c>
      <c r="H75" s="131">
        <v>145</v>
      </c>
    </row>
    <row r="76" spans="6:8">
      <c r="F76" s="131">
        <v>3010905000751</v>
      </c>
      <c r="G76" t="s">
        <v>358</v>
      </c>
      <c r="H76" s="131">
        <v>148</v>
      </c>
    </row>
    <row r="77" spans="6:8">
      <c r="F77" s="131">
        <v>7011005000358</v>
      </c>
      <c r="G77" t="s">
        <v>359</v>
      </c>
      <c r="H77" s="131">
        <v>150</v>
      </c>
    </row>
    <row r="78" spans="6:8">
      <c r="F78" s="131">
        <v>7010005002315</v>
      </c>
      <c r="G78" t="s">
        <v>360</v>
      </c>
      <c r="H78" s="131">
        <v>152</v>
      </c>
    </row>
    <row r="79" spans="6:8">
      <c r="F79" s="131">
        <v>7013405000169</v>
      </c>
      <c r="G79" t="s">
        <v>361</v>
      </c>
      <c r="H79" s="131">
        <v>153</v>
      </c>
    </row>
    <row r="80" spans="6:8">
      <c r="F80" s="131">
        <v>4010905000750</v>
      </c>
      <c r="G80" t="s">
        <v>362</v>
      </c>
      <c r="H80" s="131">
        <v>154</v>
      </c>
    </row>
    <row r="81" spans="6:8">
      <c r="F81" s="131">
        <v>6010905000749</v>
      </c>
      <c r="G81" t="s">
        <v>363</v>
      </c>
      <c r="H81" s="131">
        <v>156</v>
      </c>
    </row>
    <row r="82" spans="6:8">
      <c r="F82" s="131">
        <v>7010805001490</v>
      </c>
      <c r="G82" t="s">
        <v>364</v>
      </c>
      <c r="H82" s="131">
        <v>158</v>
      </c>
    </row>
    <row r="83" spans="6:8">
      <c r="F83" s="131">
        <v>8011505000625</v>
      </c>
      <c r="G83" t="s">
        <v>365</v>
      </c>
      <c r="H83" s="131">
        <v>162</v>
      </c>
    </row>
    <row r="84" spans="6:8">
      <c r="F84" s="131">
        <v>9010005002338</v>
      </c>
      <c r="G84" t="s">
        <v>366</v>
      </c>
      <c r="H84" s="131">
        <v>163</v>
      </c>
    </row>
    <row r="85" spans="6:8">
      <c r="F85" s="131">
        <v>1013305000407</v>
      </c>
      <c r="G85" t="s">
        <v>367</v>
      </c>
      <c r="H85" s="131">
        <v>164</v>
      </c>
    </row>
    <row r="86" spans="6:8">
      <c r="F86" s="131">
        <v>3010005002327</v>
      </c>
      <c r="G86" t="s">
        <v>368</v>
      </c>
      <c r="H86" s="131">
        <v>165</v>
      </c>
    </row>
    <row r="87" spans="6:8">
      <c r="F87" s="131">
        <v>9013305000416</v>
      </c>
      <c r="G87" t="s">
        <v>369</v>
      </c>
      <c r="H87" s="131">
        <v>167</v>
      </c>
    </row>
    <row r="88" spans="6:8">
      <c r="F88" s="131">
        <v>9011405001441</v>
      </c>
      <c r="G88" t="s">
        <v>370</v>
      </c>
      <c r="H88" s="131">
        <v>171</v>
      </c>
    </row>
    <row r="89" spans="6:8">
      <c r="F89" s="131">
        <v>9011405000212</v>
      </c>
      <c r="G89" t="s">
        <v>371</v>
      </c>
      <c r="H89" s="131">
        <v>173</v>
      </c>
    </row>
    <row r="90" spans="6:8">
      <c r="F90" s="131">
        <v>6013405000161</v>
      </c>
      <c r="G90" t="s">
        <v>372</v>
      </c>
      <c r="H90" s="131">
        <v>176</v>
      </c>
    </row>
    <row r="91" spans="6:8">
      <c r="F91" s="131">
        <v>5010605001676</v>
      </c>
      <c r="G91" t="s">
        <v>373</v>
      </c>
      <c r="H91" s="131">
        <v>180</v>
      </c>
    </row>
    <row r="92" spans="6:8">
      <c r="F92" s="131">
        <v>6010405001660</v>
      </c>
      <c r="G92" t="s">
        <v>374</v>
      </c>
      <c r="H92" s="131">
        <v>181</v>
      </c>
    </row>
    <row r="93" spans="6:8">
      <c r="F93" s="131">
        <v>9011005000364</v>
      </c>
      <c r="G93" t="s">
        <v>375</v>
      </c>
      <c r="H93" s="131">
        <v>183</v>
      </c>
    </row>
    <row r="94" spans="6:8">
      <c r="F94" s="131">
        <v>3012705001302</v>
      </c>
      <c r="G94" t="s">
        <v>376</v>
      </c>
      <c r="H94" s="131">
        <v>189</v>
      </c>
    </row>
    <row r="95" spans="6:8">
      <c r="F95" s="131">
        <v>8011805000853</v>
      </c>
      <c r="G95" t="s">
        <v>377</v>
      </c>
      <c r="H95" s="131">
        <v>190</v>
      </c>
    </row>
    <row r="96" spans="6:8">
      <c r="F96" s="131">
        <v>3013305000405</v>
      </c>
      <c r="G96" t="s">
        <v>378</v>
      </c>
      <c r="H96" s="131">
        <v>191</v>
      </c>
    </row>
    <row r="97" spans="6:8">
      <c r="F97" s="131">
        <v>7010005002331</v>
      </c>
      <c r="G97" t="s">
        <v>379</v>
      </c>
      <c r="H97" s="131">
        <v>192</v>
      </c>
    </row>
    <row r="98" spans="6:8">
      <c r="F98" s="131">
        <v>7011505000626</v>
      </c>
      <c r="G98" t="s">
        <v>380</v>
      </c>
      <c r="H98" s="131">
        <v>193</v>
      </c>
    </row>
    <row r="99" spans="6:8">
      <c r="F99" s="131">
        <v>8010005002330</v>
      </c>
      <c r="G99" t="s">
        <v>381</v>
      </c>
      <c r="H99" s="131">
        <v>194</v>
      </c>
    </row>
    <row r="100" spans="6:8">
      <c r="F100" s="131">
        <v>1011805000835</v>
      </c>
      <c r="G100" t="s">
        <v>382</v>
      </c>
      <c r="H100" s="131">
        <v>195</v>
      </c>
    </row>
    <row r="101" spans="6:8">
      <c r="F101" s="131">
        <v>9010905000754</v>
      </c>
      <c r="G101" t="s">
        <v>383</v>
      </c>
      <c r="H101" s="131">
        <v>196</v>
      </c>
    </row>
    <row r="102" spans="6:8">
      <c r="F102" s="131">
        <v>3010005002335</v>
      </c>
      <c r="G102" t="s">
        <v>384</v>
      </c>
      <c r="H102" s="131">
        <v>197</v>
      </c>
    </row>
    <row r="103" spans="6:8">
      <c r="F103" s="131">
        <v>3010405001655</v>
      </c>
      <c r="G103" t="s">
        <v>385</v>
      </c>
      <c r="H103" s="131">
        <v>198</v>
      </c>
    </row>
    <row r="104" spans="6:8">
      <c r="F104" s="131">
        <v>2013305000406</v>
      </c>
      <c r="G104" t="s">
        <v>386</v>
      </c>
      <c r="H104" s="131">
        <v>199</v>
      </c>
    </row>
    <row r="105" spans="6:8">
      <c r="F105" s="131">
        <v>8010005002339</v>
      </c>
      <c r="G105" t="s">
        <v>387</v>
      </c>
      <c r="H105" s="131">
        <v>200</v>
      </c>
    </row>
    <row r="106" spans="6:8">
      <c r="F106" s="131">
        <v>1010005002329</v>
      </c>
      <c r="G106" t="s">
        <v>388</v>
      </c>
      <c r="H106" s="131">
        <v>201</v>
      </c>
    </row>
    <row r="107" spans="6:8">
      <c r="F107" s="131">
        <v>7012405001549</v>
      </c>
      <c r="G107" t="s">
        <v>389</v>
      </c>
      <c r="H107" s="131">
        <v>202</v>
      </c>
    </row>
    <row r="108" spans="6:8">
      <c r="F108" s="131">
        <v>1010005002337</v>
      </c>
      <c r="G108" t="s">
        <v>390</v>
      </c>
      <c r="H108" s="131">
        <v>204</v>
      </c>
    </row>
    <row r="109" spans="6:8">
      <c r="F109" s="131">
        <v>9011405000204</v>
      </c>
      <c r="G109" t="s">
        <v>391</v>
      </c>
      <c r="H109" s="131">
        <v>205</v>
      </c>
    </row>
    <row r="110" spans="6:8">
      <c r="F110" s="131">
        <v>6010005002340</v>
      </c>
      <c r="G110" t="s">
        <v>392</v>
      </c>
      <c r="H110" s="131">
        <v>206</v>
      </c>
    </row>
    <row r="111" spans="6:8">
      <c r="F111" s="131">
        <v>6010805000634</v>
      </c>
      <c r="G111" t="s">
        <v>393</v>
      </c>
      <c r="H111" s="131">
        <v>207</v>
      </c>
    </row>
    <row r="112" spans="6:8">
      <c r="F112" s="131">
        <v>1010905000753</v>
      </c>
      <c r="G112" t="s">
        <v>394</v>
      </c>
      <c r="H112" s="131">
        <v>209</v>
      </c>
    </row>
    <row r="113" spans="6:8">
      <c r="F113" s="131">
        <v>7012805000191</v>
      </c>
      <c r="G113" t="s">
        <v>395</v>
      </c>
      <c r="H113" s="131">
        <v>210</v>
      </c>
    </row>
    <row r="114" spans="6:8">
      <c r="F114" s="131">
        <v>8010705000410</v>
      </c>
      <c r="G114" t="s">
        <v>396</v>
      </c>
      <c r="H114" s="131">
        <v>211</v>
      </c>
    </row>
    <row r="115" spans="6:8">
      <c r="F115" s="131">
        <v>2012305000184</v>
      </c>
      <c r="G115" t="s">
        <v>397</v>
      </c>
      <c r="H115" s="131">
        <v>212</v>
      </c>
    </row>
    <row r="116" spans="6:8">
      <c r="F116" s="131">
        <v>8010905000755</v>
      </c>
      <c r="G116" t="s">
        <v>398</v>
      </c>
      <c r="H116" s="131">
        <v>213</v>
      </c>
    </row>
    <row r="117" spans="6:8">
      <c r="F117" s="131">
        <v>6010005002332</v>
      </c>
      <c r="G117" t="s">
        <v>399</v>
      </c>
      <c r="H117" s="131">
        <v>214</v>
      </c>
    </row>
    <row r="118" spans="6:8">
      <c r="F118" s="131">
        <v>7011305000173</v>
      </c>
      <c r="G118" t="s">
        <v>400</v>
      </c>
      <c r="H118" s="131">
        <v>215</v>
      </c>
    </row>
    <row r="119" spans="6:8">
      <c r="F119" s="131">
        <v>4012705000071</v>
      </c>
      <c r="G119" t="s">
        <v>401</v>
      </c>
      <c r="H119" s="131">
        <v>216</v>
      </c>
    </row>
    <row r="120" spans="6:8">
      <c r="F120" s="131">
        <v>2011105000923</v>
      </c>
      <c r="G120" t="s">
        <v>402</v>
      </c>
      <c r="H120" s="131">
        <v>217</v>
      </c>
    </row>
    <row r="121" spans="6:8">
      <c r="F121" s="131">
        <v>2010005002328</v>
      </c>
      <c r="G121" t="s">
        <v>403</v>
      </c>
      <c r="H121" s="131">
        <v>218</v>
      </c>
    </row>
    <row r="122" spans="6:8">
      <c r="F122" s="131">
        <v>4010005000825</v>
      </c>
      <c r="G122" t="s">
        <v>404</v>
      </c>
      <c r="H122" s="131">
        <v>219</v>
      </c>
    </row>
    <row r="123" spans="6:8">
      <c r="F123" s="131">
        <v>1011105000932</v>
      </c>
      <c r="G123" t="s">
        <v>405</v>
      </c>
      <c r="H123" s="131">
        <v>220</v>
      </c>
    </row>
    <row r="124" spans="6:8">
      <c r="F124" s="131">
        <v>6013105000313</v>
      </c>
      <c r="G124" t="s">
        <v>406</v>
      </c>
      <c r="H124" s="131">
        <v>221</v>
      </c>
    </row>
    <row r="125" spans="6:8">
      <c r="F125" s="131">
        <v>4370005001382</v>
      </c>
      <c r="G125" t="s">
        <v>407</v>
      </c>
      <c r="H125" s="131">
        <v>223</v>
      </c>
    </row>
    <row r="126" spans="6:8">
      <c r="F126" s="131">
        <v>7011305000157</v>
      </c>
      <c r="G126" t="s">
        <v>408</v>
      </c>
      <c r="H126" s="131">
        <v>224</v>
      </c>
    </row>
    <row r="127" spans="6:8">
      <c r="F127" s="131">
        <v>1010705000409</v>
      </c>
      <c r="G127" t="s">
        <v>409</v>
      </c>
      <c r="H127" s="131">
        <v>225</v>
      </c>
    </row>
    <row r="128" spans="6:8">
      <c r="F128" s="131">
        <v>3010005002343</v>
      </c>
      <c r="G128" t="s">
        <v>410</v>
      </c>
      <c r="H128" s="131">
        <v>227</v>
      </c>
    </row>
    <row r="129" spans="6:8">
      <c r="F129" s="131">
        <v>6011505000627</v>
      </c>
      <c r="G129" t="s">
        <v>411</v>
      </c>
      <c r="H129" s="131">
        <v>228</v>
      </c>
    </row>
    <row r="130" spans="6:8">
      <c r="F130" s="131">
        <v>5011505000628</v>
      </c>
      <c r="G130" t="s">
        <v>412</v>
      </c>
      <c r="H130" s="131">
        <v>229</v>
      </c>
    </row>
    <row r="131" spans="6:8">
      <c r="F131" s="131">
        <v>5012405001550</v>
      </c>
      <c r="G131" t="s">
        <v>413</v>
      </c>
      <c r="H131" s="131">
        <v>231</v>
      </c>
    </row>
    <row r="132" spans="6:8">
      <c r="F132" s="131">
        <v>8010905000763</v>
      </c>
      <c r="G132" t="s">
        <v>414</v>
      </c>
      <c r="H132" s="131">
        <v>233</v>
      </c>
    </row>
    <row r="133" spans="6:8">
      <c r="F133" s="131">
        <v>7011105000927</v>
      </c>
      <c r="G133" t="s">
        <v>415</v>
      </c>
      <c r="H133" s="131">
        <v>234</v>
      </c>
    </row>
    <row r="134" spans="6:8">
      <c r="F134" s="131">
        <v>3011305000177</v>
      </c>
      <c r="G134" t="s">
        <v>416</v>
      </c>
      <c r="H134" s="131">
        <v>237</v>
      </c>
    </row>
    <row r="135" spans="6:8">
      <c r="F135" s="131">
        <v>7011005000366</v>
      </c>
      <c r="G135" t="s">
        <v>417</v>
      </c>
      <c r="H135" s="131">
        <v>238</v>
      </c>
    </row>
    <row r="136" spans="6:8">
      <c r="F136" s="131">
        <v>8010705000419</v>
      </c>
      <c r="G136" t="s">
        <v>418</v>
      </c>
      <c r="H136" s="131">
        <v>240</v>
      </c>
    </row>
    <row r="137" spans="6:8">
      <c r="F137" s="131">
        <v>3010405001663</v>
      </c>
      <c r="G137" t="s">
        <v>419</v>
      </c>
      <c r="H137" s="131">
        <v>241</v>
      </c>
    </row>
    <row r="138" spans="6:8">
      <c r="F138" s="131">
        <v>4010005002342</v>
      </c>
      <c r="G138" t="s">
        <v>420</v>
      </c>
      <c r="H138" s="131">
        <v>242</v>
      </c>
    </row>
    <row r="139" spans="6:8">
      <c r="F139" s="131">
        <v>9010905000762</v>
      </c>
      <c r="G139" t="s">
        <v>421</v>
      </c>
      <c r="H139" s="131">
        <v>243</v>
      </c>
    </row>
    <row r="140" spans="6:8">
      <c r="F140" s="131">
        <v>2011505000630</v>
      </c>
      <c r="G140" t="s">
        <v>422</v>
      </c>
      <c r="H140" s="131">
        <v>249</v>
      </c>
    </row>
    <row r="141" spans="6:8">
      <c r="F141" s="131">
        <v>5010905000007</v>
      </c>
      <c r="G141" t="s">
        <v>423</v>
      </c>
      <c r="H141" s="131">
        <v>252</v>
      </c>
    </row>
    <row r="142" spans="6:8">
      <c r="F142" s="131">
        <v>5010005002341</v>
      </c>
      <c r="G142" t="s">
        <v>424</v>
      </c>
      <c r="H142" s="131">
        <v>254</v>
      </c>
    </row>
    <row r="143" spans="6:8">
      <c r="F143" s="131">
        <v>8011305000172</v>
      </c>
      <c r="G143" t="s">
        <v>425</v>
      </c>
      <c r="H143" s="131">
        <v>255</v>
      </c>
    </row>
    <row r="144" spans="6:8">
      <c r="F144" s="131">
        <v>3012705000072</v>
      </c>
      <c r="G144" t="s">
        <v>426</v>
      </c>
      <c r="H144" s="131">
        <v>257</v>
      </c>
    </row>
    <row r="145" spans="6:8">
      <c r="F145" s="131">
        <v>3140005004244</v>
      </c>
      <c r="G145" t="s">
        <v>427</v>
      </c>
      <c r="H145" s="131">
        <v>259</v>
      </c>
    </row>
    <row r="146" spans="6:8">
      <c r="F146" s="131">
        <v>5011105000929</v>
      </c>
      <c r="G146" t="s">
        <v>428</v>
      </c>
      <c r="H146" s="131">
        <v>262</v>
      </c>
    </row>
    <row r="147" spans="6:8">
      <c r="F147" s="131">
        <v>7011405000197</v>
      </c>
      <c r="G147" t="s">
        <v>429</v>
      </c>
      <c r="H147" s="131">
        <v>265</v>
      </c>
    </row>
    <row r="148" spans="6:8">
      <c r="F148" s="131">
        <v>1013305000431</v>
      </c>
      <c r="G148" t="s">
        <v>430</v>
      </c>
      <c r="H148" s="131">
        <v>266</v>
      </c>
    </row>
    <row r="149" spans="6:8">
      <c r="F149" s="131">
        <v>6012405001566</v>
      </c>
      <c r="G149" t="s">
        <v>431</v>
      </c>
      <c r="H149" s="131">
        <v>267</v>
      </c>
    </row>
    <row r="150" spans="6:8">
      <c r="F150" s="131">
        <v>6010905000765</v>
      </c>
      <c r="G150" t="s">
        <v>432</v>
      </c>
      <c r="H150" s="131">
        <v>268</v>
      </c>
    </row>
    <row r="151" spans="6:8">
      <c r="F151" s="131">
        <v>4011405000200</v>
      </c>
      <c r="G151" t="s">
        <v>433</v>
      </c>
      <c r="H151" s="131">
        <v>269</v>
      </c>
    </row>
    <row r="152" spans="6:8">
      <c r="F152" s="131">
        <v>3013305000421</v>
      </c>
      <c r="G152" t="s">
        <v>434</v>
      </c>
      <c r="H152" s="131">
        <v>271</v>
      </c>
    </row>
    <row r="153" spans="6:8">
      <c r="F153" s="131">
        <v>6011305000174</v>
      </c>
      <c r="G153" t="s">
        <v>435</v>
      </c>
      <c r="H153" s="131">
        <v>273</v>
      </c>
    </row>
    <row r="154" spans="6:8">
      <c r="F154" s="131">
        <v>2010405001664</v>
      </c>
      <c r="G154" t="s">
        <v>436</v>
      </c>
      <c r="H154" s="131">
        <v>274</v>
      </c>
    </row>
    <row r="155" spans="6:8">
      <c r="F155" s="131">
        <v>4011205001555</v>
      </c>
      <c r="G155" t="s">
        <v>437</v>
      </c>
      <c r="H155" s="131">
        <v>275</v>
      </c>
    </row>
    <row r="156" spans="6:8">
      <c r="F156" s="131">
        <v>7140005018868</v>
      </c>
      <c r="G156" t="s">
        <v>438</v>
      </c>
      <c r="H156" s="131">
        <v>278</v>
      </c>
    </row>
    <row r="157" spans="6:8">
      <c r="F157" s="131">
        <v>1011505000631</v>
      </c>
      <c r="G157" t="s">
        <v>439</v>
      </c>
      <c r="H157" s="131">
        <v>279</v>
      </c>
    </row>
    <row r="158" spans="6:8">
      <c r="F158" s="131">
        <v>8010005002347</v>
      </c>
      <c r="G158" t="s">
        <v>440</v>
      </c>
      <c r="H158" s="131">
        <v>280</v>
      </c>
    </row>
    <row r="159" spans="6:8">
      <c r="F159" s="131">
        <v>7010005002348</v>
      </c>
      <c r="G159" t="s">
        <v>441</v>
      </c>
      <c r="H159" s="131">
        <v>281</v>
      </c>
    </row>
    <row r="160" spans="6:8">
      <c r="F160" s="131">
        <v>2010605000612</v>
      </c>
      <c r="G160" t="s">
        <v>442</v>
      </c>
      <c r="H160" s="131">
        <v>282</v>
      </c>
    </row>
    <row r="161" spans="6:8">
      <c r="F161" s="131">
        <v>8011005002345</v>
      </c>
      <c r="G161" t="s">
        <v>443</v>
      </c>
      <c r="H161" s="131">
        <v>285</v>
      </c>
    </row>
    <row r="162" spans="6:8">
      <c r="F162" s="131">
        <v>8012305000162</v>
      </c>
      <c r="G162" t="s">
        <v>444</v>
      </c>
      <c r="H162" s="131">
        <v>286</v>
      </c>
    </row>
    <row r="163" spans="6:8">
      <c r="F163" s="131">
        <v>5010905000766</v>
      </c>
      <c r="G163" t="s">
        <v>445</v>
      </c>
      <c r="H163" s="131">
        <v>287</v>
      </c>
    </row>
    <row r="164" spans="6:8">
      <c r="F164" s="131">
        <v>4010905000767</v>
      </c>
      <c r="G164" t="s">
        <v>446</v>
      </c>
      <c r="H164" s="131">
        <v>288</v>
      </c>
    </row>
    <row r="165" spans="6:8">
      <c r="F165" s="131">
        <v>1013205000176</v>
      </c>
      <c r="G165" t="s">
        <v>447</v>
      </c>
      <c r="H165" s="131">
        <v>289</v>
      </c>
    </row>
    <row r="166" spans="6:8">
      <c r="F166" s="131">
        <v>9180005014003</v>
      </c>
      <c r="G166" t="s">
        <v>448</v>
      </c>
      <c r="H166" s="131">
        <v>290</v>
      </c>
    </row>
    <row r="167" spans="6:8">
      <c r="F167" s="131">
        <v>7011805000870</v>
      </c>
      <c r="G167" t="s">
        <v>449</v>
      </c>
      <c r="H167" s="131">
        <v>292</v>
      </c>
    </row>
    <row r="168" spans="6:8">
      <c r="F168" s="131">
        <v>9040005013828</v>
      </c>
      <c r="G168" t="s">
        <v>450</v>
      </c>
      <c r="H168" s="131">
        <v>293</v>
      </c>
    </row>
    <row r="169" spans="6:8">
      <c r="F169" s="131">
        <v>9011505000632</v>
      </c>
      <c r="G169" t="s">
        <v>451</v>
      </c>
      <c r="H169" s="131">
        <v>294</v>
      </c>
    </row>
    <row r="170" spans="6:8">
      <c r="F170" s="131">
        <v>4010105000221</v>
      </c>
      <c r="G170" t="s">
        <v>452</v>
      </c>
      <c r="H170" s="131">
        <v>295</v>
      </c>
    </row>
    <row r="171" spans="6:8">
      <c r="F171" s="131">
        <v>3010905000768</v>
      </c>
      <c r="G171" t="s">
        <v>453</v>
      </c>
      <c r="H171" s="131">
        <v>297</v>
      </c>
    </row>
    <row r="172" spans="6:8">
      <c r="F172" s="131">
        <v>3120005004700</v>
      </c>
      <c r="G172" t="s">
        <v>454</v>
      </c>
      <c r="H172" s="131">
        <v>298</v>
      </c>
    </row>
    <row r="173" spans="6:8">
      <c r="F173" s="131">
        <v>2012705000073</v>
      </c>
      <c r="G173" t="s">
        <v>455</v>
      </c>
      <c r="H173" s="131">
        <v>299</v>
      </c>
    </row>
    <row r="174" spans="6:8">
      <c r="F174" s="131">
        <v>7290005006684</v>
      </c>
      <c r="G174" t="s">
        <v>456</v>
      </c>
      <c r="H174" s="131">
        <v>300</v>
      </c>
    </row>
    <row r="175" spans="6:8">
      <c r="F175" s="131">
        <v>7011805001992</v>
      </c>
      <c r="G175" t="s">
        <v>457</v>
      </c>
      <c r="H175" s="131">
        <v>305</v>
      </c>
    </row>
    <row r="176" spans="6:8">
      <c r="F176" s="131">
        <v>2011405000202</v>
      </c>
      <c r="G176" t="s">
        <v>458</v>
      </c>
      <c r="H176" s="131">
        <v>306</v>
      </c>
    </row>
    <row r="177" spans="6:8">
      <c r="F177" s="131">
        <v>6011405000207</v>
      </c>
      <c r="G177" t="s">
        <v>459</v>
      </c>
      <c r="H177" s="131">
        <v>307</v>
      </c>
    </row>
    <row r="178" spans="6:8">
      <c r="F178" s="131">
        <v>1013305001363</v>
      </c>
      <c r="G178" t="s">
        <v>460</v>
      </c>
      <c r="H178" s="131">
        <v>308</v>
      </c>
    </row>
    <row r="179" spans="6:8">
      <c r="F179" s="131">
        <v>9010005002346</v>
      </c>
      <c r="G179" t="s">
        <v>461</v>
      </c>
      <c r="H179" s="131">
        <v>309</v>
      </c>
    </row>
    <row r="180" spans="6:8">
      <c r="F180" s="131">
        <v>8011105000934</v>
      </c>
      <c r="G180" t="s">
        <v>462</v>
      </c>
      <c r="H180" s="131">
        <v>312</v>
      </c>
    </row>
    <row r="181" spans="6:8">
      <c r="F181" s="131">
        <v>2013305000430</v>
      </c>
      <c r="G181" t="s">
        <v>463</v>
      </c>
      <c r="H181" s="131">
        <v>313</v>
      </c>
    </row>
    <row r="182" spans="6:8">
      <c r="F182" s="131">
        <v>1010405001665</v>
      </c>
      <c r="G182" t="s">
        <v>464</v>
      </c>
      <c r="H182" s="131">
        <v>314</v>
      </c>
    </row>
    <row r="183" spans="6:8">
      <c r="F183" s="131">
        <v>1011005000371</v>
      </c>
      <c r="G183" t="s">
        <v>465</v>
      </c>
      <c r="H183" s="131">
        <v>316</v>
      </c>
    </row>
    <row r="184" spans="6:8">
      <c r="F184" s="131">
        <v>8011505000633</v>
      </c>
      <c r="G184" t="s">
        <v>466</v>
      </c>
      <c r="H184" s="131">
        <v>318</v>
      </c>
    </row>
    <row r="185" spans="6:8">
      <c r="F185" s="131">
        <v>7011105000935</v>
      </c>
      <c r="G185" t="s">
        <v>467</v>
      </c>
      <c r="H185" s="131">
        <v>320</v>
      </c>
    </row>
    <row r="186" spans="6:8">
      <c r="F186" s="131">
        <v>7013305000426</v>
      </c>
      <c r="G186" t="s">
        <v>468</v>
      </c>
      <c r="H186" s="131">
        <v>325</v>
      </c>
    </row>
    <row r="187" spans="6:8">
      <c r="F187" s="131">
        <v>2010005002369</v>
      </c>
      <c r="G187" t="s">
        <v>469</v>
      </c>
      <c r="H187" s="131">
        <v>326</v>
      </c>
    </row>
    <row r="188" spans="6:8">
      <c r="F188" s="131">
        <v>8011105001544</v>
      </c>
      <c r="G188" t="s">
        <v>470</v>
      </c>
      <c r="H188" s="131">
        <v>328</v>
      </c>
    </row>
    <row r="189" spans="6:8">
      <c r="F189" s="131">
        <v>6011105000936</v>
      </c>
      <c r="G189" t="s">
        <v>471</v>
      </c>
      <c r="H189" s="131">
        <v>330</v>
      </c>
    </row>
    <row r="190" spans="6:8">
      <c r="F190" s="131">
        <v>3012405000141</v>
      </c>
      <c r="G190" t="s">
        <v>472</v>
      </c>
      <c r="H190" s="131">
        <v>332</v>
      </c>
    </row>
    <row r="191" spans="6:8">
      <c r="F191" s="131">
        <v>3010405006308</v>
      </c>
      <c r="G191" t="s">
        <v>473</v>
      </c>
      <c r="H191" s="131">
        <v>333</v>
      </c>
    </row>
    <row r="192" spans="6:8">
      <c r="F192" s="131">
        <v>6011205000150</v>
      </c>
      <c r="G192" t="s">
        <v>474</v>
      </c>
      <c r="H192" s="131">
        <v>335</v>
      </c>
    </row>
    <row r="193" spans="6:8">
      <c r="F193" s="131">
        <v>4010405010507</v>
      </c>
      <c r="G193" t="s">
        <v>475</v>
      </c>
      <c r="H193" s="131">
        <v>337</v>
      </c>
    </row>
    <row r="194" spans="6:8">
      <c r="F194" s="131">
        <v>4011005000369</v>
      </c>
      <c r="G194" t="s">
        <v>476</v>
      </c>
      <c r="H194" s="131">
        <v>340</v>
      </c>
    </row>
    <row r="195" spans="6:8">
      <c r="F195" s="131">
        <v>5011105000937</v>
      </c>
      <c r="G195" t="s">
        <v>477</v>
      </c>
      <c r="H195" s="131">
        <v>341</v>
      </c>
    </row>
    <row r="196" spans="6:8">
      <c r="F196" s="131">
        <v>7011605000451</v>
      </c>
      <c r="G196" t="s">
        <v>478</v>
      </c>
      <c r="H196" s="131">
        <v>342</v>
      </c>
    </row>
    <row r="197" spans="6:8">
      <c r="F197" s="131">
        <v>8010405001667</v>
      </c>
      <c r="G197" t="s">
        <v>479</v>
      </c>
      <c r="H197" s="131">
        <v>343</v>
      </c>
    </row>
    <row r="198" spans="6:8">
      <c r="F198" s="131">
        <v>6011305000182</v>
      </c>
      <c r="G198" t="s">
        <v>480</v>
      </c>
      <c r="H198" s="131">
        <v>344</v>
      </c>
    </row>
    <row r="199" spans="6:8">
      <c r="F199" s="131">
        <v>7011805000854</v>
      </c>
      <c r="G199" t="s">
        <v>481</v>
      </c>
      <c r="H199" s="131">
        <v>347</v>
      </c>
    </row>
    <row r="200" spans="6:8">
      <c r="F200" s="131">
        <v>7011505000634</v>
      </c>
      <c r="G200" t="s">
        <v>482</v>
      </c>
      <c r="H200" s="131">
        <v>350</v>
      </c>
    </row>
    <row r="201" spans="6:8">
      <c r="F201" s="131">
        <v>3011805002185</v>
      </c>
      <c r="G201" t="s">
        <v>483</v>
      </c>
      <c r="H201" s="131">
        <v>354</v>
      </c>
    </row>
    <row r="202" spans="6:8">
      <c r="F202" s="131">
        <v>2011105001021</v>
      </c>
      <c r="G202" t="s">
        <v>484</v>
      </c>
      <c r="H202" s="131">
        <v>359</v>
      </c>
    </row>
    <row r="203" spans="6:8">
      <c r="F203" s="131">
        <v>1010005002378</v>
      </c>
      <c r="G203" t="s">
        <v>485</v>
      </c>
      <c r="H203" s="131">
        <v>360</v>
      </c>
    </row>
    <row r="204" spans="6:8">
      <c r="F204" s="131">
        <v>8010905000771</v>
      </c>
      <c r="G204" t="s">
        <v>486</v>
      </c>
      <c r="H204" s="131">
        <v>362</v>
      </c>
    </row>
    <row r="205" spans="6:8">
      <c r="F205" s="131">
        <v>9011105000941</v>
      </c>
      <c r="G205" t="s">
        <v>487</v>
      </c>
      <c r="H205" s="131">
        <v>364</v>
      </c>
    </row>
    <row r="206" spans="6:8">
      <c r="F206" s="131">
        <v>5011705000493</v>
      </c>
      <c r="G206" t="s">
        <v>488</v>
      </c>
      <c r="H206" s="131">
        <v>366</v>
      </c>
    </row>
    <row r="207" spans="6:8">
      <c r="F207" s="131"/>
      <c r="G207" t="s">
        <v>489</v>
      </c>
      <c r="H207" s="131">
        <v>368</v>
      </c>
    </row>
    <row r="208" spans="6:8">
      <c r="F208" s="131">
        <v>7011005000390</v>
      </c>
      <c r="G208" t="s">
        <v>490</v>
      </c>
      <c r="H208" s="131">
        <v>370</v>
      </c>
    </row>
    <row r="209" spans="6:8">
      <c r="F209" s="131">
        <v>5011105000945</v>
      </c>
      <c r="G209" t="s">
        <v>491</v>
      </c>
      <c r="H209" s="131">
        <v>371</v>
      </c>
    </row>
    <row r="210" spans="6:8">
      <c r="F210" s="131">
        <v>1010605002380</v>
      </c>
      <c r="G210" t="s">
        <v>492</v>
      </c>
      <c r="H210" s="131">
        <v>372</v>
      </c>
    </row>
    <row r="211" spans="6:8">
      <c r="F211" s="131">
        <v>2011805001840</v>
      </c>
      <c r="G211" t="s">
        <v>493</v>
      </c>
      <c r="H211" s="131">
        <v>375</v>
      </c>
    </row>
    <row r="212" spans="6:8">
      <c r="F212" s="131">
        <v>4011305000168</v>
      </c>
      <c r="G212" t="s">
        <v>494</v>
      </c>
      <c r="H212" s="131">
        <v>377</v>
      </c>
    </row>
    <row r="213" spans="6:8">
      <c r="F213" s="131">
        <v>5012405000916</v>
      </c>
      <c r="G213" t="s">
        <v>495</v>
      </c>
      <c r="H213" s="131">
        <v>378</v>
      </c>
    </row>
    <row r="214" spans="6:8">
      <c r="F214" s="131">
        <v>4013405000634</v>
      </c>
      <c r="G214" t="s">
        <v>496</v>
      </c>
      <c r="H214" s="131">
        <v>379</v>
      </c>
    </row>
    <row r="215" spans="6:8">
      <c r="F215" s="131">
        <v>4010805000735</v>
      </c>
      <c r="G215" t="s">
        <v>497</v>
      </c>
      <c r="H215" s="131">
        <v>380</v>
      </c>
    </row>
    <row r="216" spans="6:8">
      <c r="F216" s="131">
        <v>6010405001669</v>
      </c>
      <c r="G216" t="s">
        <v>498</v>
      </c>
      <c r="H216" s="131">
        <v>381</v>
      </c>
    </row>
    <row r="217" spans="6:8">
      <c r="F217" s="131">
        <v>5010005002374</v>
      </c>
      <c r="G217" t="s">
        <v>499</v>
      </c>
      <c r="H217" s="131">
        <v>382</v>
      </c>
    </row>
    <row r="218" spans="6:8">
      <c r="F218" s="131">
        <v>6010005002373</v>
      </c>
      <c r="G218" t="s">
        <v>500</v>
      </c>
      <c r="H218" s="131">
        <v>384</v>
      </c>
    </row>
    <row r="219" spans="6:8">
      <c r="F219" s="131">
        <v>4010005002375</v>
      </c>
      <c r="G219" t="s">
        <v>501</v>
      </c>
      <c r="H219" s="131">
        <v>385</v>
      </c>
    </row>
    <row r="220" spans="6:8">
      <c r="F220" s="131">
        <v>9013205000177</v>
      </c>
      <c r="G220" t="s">
        <v>502</v>
      </c>
      <c r="H220" s="131">
        <v>387</v>
      </c>
    </row>
    <row r="221" spans="6:8">
      <c r="F221" s="131">
        <v>6013305000427</v>
      </c>
      <c r="G221" t="s">
        <v>503</v>
      </c>
      <c r="H221" s="131">
        <v>388</v>
      </c>
    </row>
    <row r="222" spans="6:8">
      <c r="F222" s="131">
        <v>2030005005840</v>
      </c>
      <c r="G222" t="s">
        <v>504</v>
      </c>
      <c r="H222" s="131">
        <v>389</v>
      </c>
    </row>
    <row r="223" spans="6:8">
      <c r="F223" s="131">
        <v>3011005002762</v>
      </c>
      <c r="G223" t="s">
        <v>505</v>
      </c>
      <c r="H223" s="131">
        <v>392</v>
      </c>
    </row>
    <row r="224" spans="6:8">
      <c r="F224" s="131">
        <v>5011205000151</v>
      </c>
      <c r="G224" t="s">
        <v>506</v>
      </c>
      <c r="H224" s="131">
        <v>393</v>
      </c>
    </row>
    <row r="225" spans="6:8">
      <c r="F225" s="131">
        <v>6010705000412</v>
      </c>
      <c r="G225" t="s">
        <v>507</v>
      </c>
      <c r="H225" s="131">
        <v>394</v>
      </c>
    </row>
    <row r="226" spans="6:8">
      <c r="F226" s="131">
        <v>1010005002353</v>
      </c>
      <c r="G226" t="s">
        <v>508</v>
      </c>
      <c r="H226" s="131">
        <v>396</v>
      </c>
    </row>
    <row r="227" spans="6:8">
      <c r="F227" s="131">
        <v>3010905000776</v>
      </c>
      <c r="G227" t="s">
        <v>509</v>
      </c>
      <c r="H227" s="131">
        <v>397</v>
      </c>
    </row>
    <row r="228" spans="6:8">
      <c r="F228" s="131">
        <v>3010005002351</v>
      </c>
      <c r="G228" t="s">
        <v>510</v>
      </c>
      <c r="H228" s="131">
        <v>400</v>
      </c>
    </row>
    <row r="229" spans="6:8">
      <c r="F229" s="131">
        <v>4011105002018</v>
      </c>
      <c r="G229" t="s">
        <v>511</v>
      </c>
      <c r="H229" s="131">
        <v>401</v>
      </c>
    </row>
    <row r="230" spans="6:8">
      <c r="F230" s="131">
        <v>8011205000149</v>
      </c>
      <c r="G230" t="s">
        <v>512</v>
      </c>
      <c r="H230" s="131">
        <v>404</v>
      </c>
    </row>
    <row r="231" spans="6:8">
      <c r="F231" s="131">
        <v>4010005002383</v>
      </c>
      <c r="G231" t="s">
        <v>513</v>
      </c>
      <c r="H231" s="131">
        <v>406</v>
      </c>
    </row>
    <row r="232" spans="6:8">
      <c r="F232" s="131">
        <v>4010905000775</v>
      </c>
      <c r="G232" t="s">
        <v>514</v>
      </c>
      <c r="H232" s="131">
        <v>407</v>
      </c>
    </row>
    <row r="233" spans="6:8">
      <c r="F233" s="131">
        <v>7020005004962</v>
      </c>
      <c r="G233" t="s">
        <v>515</v>
      </c>
      <c r="H233" s="131">
        <v>408</v>
      </c>
    </row>
    <row r="234" spans="6:8">
      <c r="F234" s="131">
        <v>1010905000778</v>
      </c>
      <c r="G234" t="s">
        <v>516</v>
      </c>
      <c r="H234" s="131">
        <v>409</v>
      </c>
    </row>
    <row r="235" spans="6:8">
      <c r="F235" s="131">
        <v>3013205000182</v>
      </c>
      <c r="G235" t="s">
        <v>517</v>
      </c>
      <c r="H235" s="131">
        <v>413</v>
      </c>
    </row>
    <row r="236" spans="6:8">
      <c r="F236" s="131">
        <v>7010005002380</v>
      </c>
      <c r="G236" t="s">
        <v>518</v>
      </c>
      <c r="H236" s="131">
        <v>414</v>
      </c>
    </row>
    <row r="237" spans="6:8">
      <c r="F237" s="131">
        <v>9012705000091</v>
      </c>
      <c r="G237" t="s">
        <v>519</v>
      </c>
      <c r="H237" s="131">
        <v>415</v>
      </c>
    </row>
    <row r="238" spans="6:8">
      <c r="F238" s="131">
        <v>6010005002381</v>
      </c>
      <c r="G238" t="s">
        <v>520</v>
      </c>
      <c r="H238" s="131">
        <v>416</v>
      </c>
    </row>
    <row r="239" spans="6:8">
      <c r="F239" s="131">
        <v>3010405001671</v>
      </c>
      <c r="G239" t="s">
        <v>521</v>
      </c>
      <c r="H239" s="131">
        <v>418</v>
      </c>
    </row>
    <row r="240" spans="6:8">
      <c r="F240" s="131">
        <v>5010905000774</v>
      </c>
      <c r="G240" t="s">
        <v>522</v>
      </c>
      <c r="H240" s="131">
        <v>419</v>
      </c>
    </row>
    <row r="241" spans="6:8">
      <c r="F241" s="131">
        <v>5010005002382</v>
      </c>
      <c r="G241" t="s">
        <v>523</v>
      </c>
      <c r="H241" s="131">
        <v>420</v>
      </c>
    </row>
    <row r="242" spans="6:8">
      <c r="F242" s="131">
        <v>7010605000610</v>
      </c>
      <c r="G242" t="s">
        <v>524</v>
      </c>
      <c r="H242" s="131">
        <v>421</v>
      </c>
    </row>
    <row r="243" spans="6:8">
      <c r="F243" s="131">
        <v>7011305000181</v>
      </c>
      <c r="G243" t="s">
        <v>525</v>
      </c>
      <c r="H243" s="131">
        <v>423</v>
      </c>
    </row>
    <row r="244" spans="6:8">
      <c r="F244" s="131">
        <v>2011205001565</v>
      </c>
      <c r="G244" t="s">
        <v>526</v>
      </c>
      <c r="H244" s="131">
        <v>427</v>
      </c>
    </row>
    <row r="245" spans="6:8">
      <c r="F245" s="131">
        <v>4011605000454</v>
      </c>
      <c r="G245" t="s">
        <v>527</v>
      </c>
      <c r="H245" s="131">
        <v>430</v>
      </c>
    </row>
    <row r="246" spans="6:8">
      <c r="F246" s="131">
        <v>6011805000021</v>
      </c>
      <c r="G246" t="s">
        <v>528</v>
      </c>
      <c r="H246" s="131">
        <v>433</v>
      </c>
    </row>
    <row r="247" spans="6:8">
      <c r="F247" s="131">
        <v>7010005002356</v>
      </c>
      <c r="G247" t="s">
        <v>529</v>
      </c>
      <c r="H247" s="131">
        <v>435</v>
      </c>
    </row>
    <row r="248" spans="6:8">
      <c r="F248" s="131">
        <v>9010505000634</v>
      </c>
      <c r="G248" t="s">
        <v>530</v>
      </c>
      <c r="H248" s="131">
        <v>436</v>
      </c>
    </row>
    <row r="249" spans="6:8">
      <c r="F249" s="131">
        <v>5011005000384</v>
      </c>
      <c r="G249" t="s">
        <v>531</v>
      </c>
      <c r="H249" s="131">
        <v>437</v>
      </c>
    </row>
    <row r="250" spans="6:8">
      <c r="F250" s="131">
        <v>1010405001673</v>
      </c>
      <c r="G250" t="s">
        <v>532</v>
      </c>
      <c r="H250" s="131">
        <v>439</v>
      </c>
    </row>
    <row r="251" spans="6:8">
      <c r="F251" s="131">
        <v>2011005000387</v>
      </c>
      <c r="G251" t="s">
        <v>533</v>
      </c>
      <c r="H251" s="131">
        <v>440</v>
      </c>
    </row>
    <row r="252" spans="6:8">
      <c r="F252" s="131">
        <v>8012405000145</v>
      </c>
      <c r="G252" t="s">
        <v>534</v>
      </c>
      <c r="H252" s="131">
        <v>446</v>
      </c>
    </row>
    <row r="253" spans="6:8">
      <c r="F253" s="131">
        <v>9010405001674</v>
      </c>
      <c r="G253" t="s">
        <v>535</v>
      </c>
      <c r="H253" s="131">
        <v>450</v>
      </c>
    </row>
    <row r="254" spans="6:8">
      <c r="F254" s="131">
        <v>3011005000386</v>
      </c>
      <c r="G254" t="s">
        <v>536</v>
      </c>
      <c r="H254" s="131">
        <v>451</v>
      </c>
    </row>
    <row r="255" spans="6:8">
      <c r="F255" s="131">
        <v>6011305000158</v>
      </c>
      <c r="G255" t="s">
        <v>537</v>
      </c>
      <c r="H255" s="131">
        <v>452</v>
      </c>
    </row>
    <row r="256" spans="6:8">
      <c r="F256" s="131">
        <v>9010005002354</v>
      </c>
      <c r="G256" t="s">
        <v>538</v>
      </c>
      <c r="H256" s="131">
        <v>453</v>
      </c>
    </row>
    <row r="257" spans="6:8">
      <c r="F257" s="131">
        <v>5010705000421</v>
      </c>
      <c r="G257" t="s">
        <v>539</v>
      </c>
      <c r="H257" s="131">
        <v>454</v>
      </c>
    </row>
    <row r="258" spans="6:8">
      <c r="F258" s="131">
        <v>7120005007757</v>
      </c>
      <c r="G258" t="s">
        <v>540</v>
      </c>
      <c r="H258" s="131">
        <v>457</v>
      </c>
    </row>
    <row r="259" spans="6:8">
      <c r="F259" s="131">
        <v>4010005002359</v>
      </c>
      <c r="G259" t="s">
        <v>541</v>
      </c>
      <c r="H259" s="131">
        <v>460</v>
      </c>
    </row>
    <row r="260" spans="6:8">
      <c r="F260" s="131">
        <v>4011205000152</v>
      </c>
      <c r="G260" t="s">
        <v>542</v>
      </c>
      <c r="H260" s="131">
        <v>461</v>
      </c>
    </row>
    <row r="261" spans="6:8">
      <c r="F261" s="131">
        <v>5013305000428</v>
      </c>
      <c r="G261" t="s">
        <v>543</v>
      </c>
      <c r="H261" s="131">
        <v>462</v>
      </c>
    </row>
    <row r="262" spans="6:8">
      <c r="F262" s="131">
        <v>5010705000413</v>
      </c>
      <c r="G262" t="s">
        <v>544</v>
      </c>
      <c r="H262" s="131">
        <v>463</v>
      </c>
    </row>
    <row r="263" spans="6:8">
      <c r="F263" s="131">
        <v>3011205000161</v>
      </c>
      <c r="G263" t="s">
        <v>545</v>
      </c>
      <c r="H263" s="131">
        <v>464</v>
      </c>
    </row>
    <row r="264" spans="6:8">
      <c r="F264" s="131">
        <v>8011105000942</v>
      </c>
      <c r="G264" t="s">
        <v>546</v>
      </c>
      <c r="H264" s="131">
        <v>466</v>
      </c>
    </row>
    <row r="265" spans="6:8">
      <c r="F265" s="131">
        <v>4011305000184</v>
      </c>
      <c r="G265" t="s">
        <v>547</v>
      </c>
      <c r="H265" s="131">
        <v>469</v>
      </c>
    </row>
    <row r="266" spans="6:8">
      <c r="F266" s="131">
        <v>3010705000415</v>
      </c>
      <c r="G266" t="s">
        <v>548</v>
      </c>
      <c r="H266" s="131">
        <v>475</v>
      </c>
    </row>
    <row r="267" spans="6:8">
      <c r="F267" s="131">
        <v>2180005007178</v>
      </c>
      <c r="G267" t="s">
        <v>549</v>
      </c>
      <c r="H267" s="131">
        <v>477</v>
      </c>
    </row>
    <row r="268" spans="6:8">
      <c r="F268" s="131">
        <v>8010005002363</v>
      </c>
      <c r="G268" t="s">
        <v>550</v>
      </c>
      <c r="H268" s="131">
        <v>480</v>
      </c>
    </row>
    <row r="269" spans="6:8">
      <c r="F269" s="131">
        <v>2010005002360</v>
      </c>
      <c r="G269" t="s">
        <v>551</v>
      </c>
      <c r="H269" s="131">
        <v>484</v>
      </c>
    </row>
    <row r="270" spans="6:8">
      <c r="F270" s="131">
        <v>1011605000457</v>
      </c>
      <c r="G270" t="s">
        <v>552</v>
      </c>
      <c r="H270" s="131">
        <v>487</v>
      </c>
    </row>
    <row r="271" spans="6:8">
      <c r="F271" s="131">
        <v>4010605002551</v>
      </c>
      <c r="G271" t="s">
        <v>553</v>
      </c>
      <c r="H271" s="131">
        <v>488</v>
      </c>
    </row>
    <row r="272" spans="6:8">
      <c r="F272" s="131">
        <v>7012705001216</v>
      </c>
      <c r="G272" t="s">
        <v>554</v>
      </c>
      <c r="H272" s="131">
        <v>490</v>
      </c>
    </row>
    <row r="273" spans="6:8">
      <c r="F273" s="131">
        <v>7012805000183</v>
      </c>
      <c r="G273" t="s">
        <v>555</v>
      </c>
      <c r="H273" s="131">
        <v>491</v>
      </c>
    </row>
    <row r="274" spans="6:8">
      <c r="F274" s="131">
        <v>1010405002184</v>
      </c>
      <c r="G274" t="s">
        <v>556</v>
      </c>
      <c r="H274" s="131">
        <v>496</v>
      </c>
    </row>
    <row r="275" spans="6:8">
      <c r="F275" s="131">
        <v>9010005002362</v>
      </c>
      <c r="G275" t="s">
        <v>557</v>
      </c>
      <c r="H275" s="131">
        <v>497</v>
      </c>
    </row>
    <row r="276" spans="6:8">
      <c r="F276" s="131">
        <v>3012705000097</v>
      </c>
      <c r="G276" t="s">
        <v>558</v>
      </c>
      <c r="H276" s="131">
        <v>498</v>
      </c>
    </row>
    <row r="277" spans="6:8">
      <c r="F277" s="131">
        <v>1010505000633</v>
      </c>
      <c r="G277" t="s">
        <v>559</v>
      </c>
      <c r="H277" s="131">
        <v>499</v>
      </c>
    </row>
    <row r="278" spans="6:8">
      <c r="F278" s="131">
        <v>2013405000818</v>
      </c>
      <c r="G278" t="s">
        <v>560</v>
      </c>
      <c r="H278" s="131">
        <v>502</v>
      </c>
    </row>
    <row r="279" spans="6:8">
      <c r="F279" s="131">
        <v>6012305000164</v>
      </c>
      <c r="G279" t="s">
        <v>561</v>
      </c>
      <c r="H279" s="131">
        <v>503</v>
      </c>
    </row>
    <row r="280" spans="6:8">
      <c r="F280" s="131">
        <v>1011405000062</v>
      </c>
      <c r="G280" t="s">
        <v>562</v>
      </c>
      <c r="H280" s="131">
        <v>504</v>
      </c>
    </row>
    <row r="281" spans="6:8">
      <c r="F281" s="131">
        <v>2012705000065</v>
      </c>
      <c r="G281" t="s">
        <v>563</v>
      </c>
      <c r="H281" s="131">
        <v>505</v>
      </c>
    </row>
    <row r="282" spans="6:8">
      <c r="F282" s="131">
        <v>2013205000183</v>
      </c>
      <c r="G282" t="s">
        <v>564</v>
      </c>
      <c r="H282" s="131">
        <v>506</v>
      </c>
    </row>
    <row r="283" spans="6:8">
      <c r="F283" s="131">
        <v>8010705001391</v>
      </c>
      <c r="G283" t="s">
        <v>565</v>
      </c>
      <c r="H283" s="131">
        <v>507</v>
      </c>
    </row>
    <row r="284" spans="6:8">
      <c r="F284" s="131">
        <v>7011105000951</v>
      </c>
      <c r="G284" t="s">
        <v>566</v>
      </c>
      <c r="H284" s="131">
        <v>509</v>
      </c>
    </row>
    <row r="285" spans="6:8">
      <c r="F285" s="131">
        <v>6011705000492</v>
      </c>
      <c r="G285" t="s">
        <v>567</v>
      </c>
      <c r="H285" s="131">
        <v>512</v>
      </c>
    </row>
    <row r="286" spans="6:8">
      <c r="F286" s="131">
        <v>2012405001553</v>
      </c>
      <c r="G286" t="s">
        <v>568</v>
      </c>
      <c r="H286" s="131">
        <v>513</v>
      </c>
    </row>
    <row r="287" spans="6:8">
      <c r="F287" s="131">
        <v>7010005002364</v>
      </c>
      <c r="G287" t="s">
        <v>569</v>
      </c>
      <c r="H287" s="131">
        <v>515</v>
      </c>
    </row>
    <row r="288" spans="6:8">
      <c r="F288" s="131">
        <v>9011605000458</v>
      </c>
      <c r="G288" t="s">
        <v>570</v>
      </c>
      <c r="H288" s="131">
        <v>517</v>
      </c>
    </row>
    <row r="289" spans="6:8">
      <c r="F289" s="131">
        <v>6011005000391</v>
      </c>
      <c r="G289" t="s">
        <v>571</v>
      </c>
      <c r="H289" s="131">
        <v>520</v>
      </c>
    </row>
    <row r="290" spans="6:8">
      <c r="F290" s="131">
        <v>4010405001679</v>
      </c>
      <c r="G290" t="s">
        <v>572</v>
      </c>
      <c r="H290" s="131">
        <v>522</v>
      </c>
    </row>
    <row r="291" spans="6:8">
      <c r="F291" s="131">
        <v>5011505000561</v>
      </c>
      <c r="G291" t="s">
        <v>573</v>
      </c>
      <c r="H291" s="131">
        <v>524</v>
      </c>
    </row>
    <row r="292" spans="6:8">
      <c r="F292" s="131">
        <v>1013305000423</v>
      </c>
      <c r="G292" t="s">
        <v>574</v>
      </c>
      <c r="H292" s="131">
        <v>530</v>
      </c>
    </row>
    <row r="293" spans="6:8">
      <c r="F293" s="131">
        <v>5011305000183</v>
      </c>
      <c r="G293" t="s">
        <v>575</v>
      </c>
      <c r="H293" s="131">
        <v>531</v>
      </c>
    </row>
    <row r="294" spans="6:8">
      <c r="F294" s="131">
        <v>2010705000416</v>
      </c>
      <c r="G294" t="s">
        <v>576</v>
      </c>
      <c r="H294" s="131">
        <v>533</v>
      </c>
    </row>
    <row r="295" spans="6:8">
      <c r="F295" s="131">
        <v>9012405001571</v>
      </c>
      <c r="G295" t="s">
        <v>577</v>
      </c>
      <c r="H295" s="131">
        <v>534</v>
      </c>
    </row>
    <row r="296" spans="6:8">
      <c r="F296" s="131">
        <v>7012305000188</v>
      </c>
      <c r="G296" t="s">
        <v>578</v>
      </c>
      <c r="H296" s="131">
        <v>536</v>
      </c>
    </row>
    <row r="297" spans="6:8">
      <c r="F297" s="131">
        <v>4011105000954</v>
      </c>
      <c r="G297" t="s">
        <v>579</v>
      </c>
      <c r="H297" s="131">
        <v>539</v>
      </c>
    </row>
    <row r="298" spans="6:8">
      <c r="F298" s="131">
        <v>6012405000502</v>
      </c>
      <c r="G298" t="s">
        <v>580</v>
      </c>
      <c r="H298" s="131">
        <v>540</v>
      </c>
    </row>
    <row r="299" spans="6:8">
      <c r="F299" s="131">
        <v>5011105000953</v>
      </c>
      <c r="G299" t="s">
        <v>581</v>
      </c>
      <c r="H299" s="131">
        <v>541</v>
      </c>
    </row>
    <row r="300" spans="6:8">
      <c r="F300" s="131">
        <v>3011405000201</v>
      </c>
      <c r="G300" t="s">
        <v>582</v>
      </c>
      <c r="H300" s="131">
        <v>542</v>
      </c>
    </row>
    <row r="301" spans="6:8">
      <c r="F301" s="131">
        <v>6013305000435</v>
      </c>
      <c r="G301" t="s">
        <v>583</v>
      </c>
      <c r="H301" s="131">
        <v>543</v>
      </c>
    </row>
    <row r="302" spans="6:8">
      <c r="F302" s="131">
        <v>4013105001726</v>
      </c>
      <c r="G302" t="s">
        <v>584</v>
      </c>
      <c r="H302" s="131">
        <v>544</v>
      </c>
    </row>
    <row r="303" spans="6:8">
      <c r="F303" s="131">
        <v>2040005004040</v>
      </c>
      <c r="G303" t="s">
        <v>585</v>
      </c>
      <c r="H303" s="131">
        <v>545</v>
      </c>
    </row>
    <row r="304" spans="6:8">
      <c r="F304" s="131">
        <v>5010605001486</v>
      </c>
      <c r="G304" t="s">
        <v>586</v>
      </c>
      <c r="H304" s="131">
        <v>2000</v>
      </c>
    </row>
    <row r="305" spans="6:8">
      <c r="F305" s="131">
        <v>8011805000894</v>
      </c>
      <c r="G305" t="s">
        <v>587</v>
      </c>
      <c r="H305" s="131">
        <v>2002</v>
      </c>
    </row>
    <row r="306" spans="6:8">
      <c r="F306" s="131">
        <v>9013205000185</v>
      </c>
      <c r="G306" t="s">
        <v>588</v>
      </c>
      <c r="H306" s="131">
        <v>2004</v>
      </c>
    </row>
    <row r="307" spans="6:8">
      <c r="F307" s="131">
        <v>2250005003178</v>
      </c>
      <c r="G307" t="s">
        <v>589</v>
      </c>
      <c r="H307" s="131">
        <v>2005</v>
      </c>
    </row>
    <row r="308" spans="6:8">
      <c r="F308" s="131">
        <v>3011805000899</v>
      </c>
      <c r="G308" t="s">
        <v>590</v>
      </c>
      <c r="H308" s="131">
        <v>2008</v>
      </c>
    </row>
    <row r="309" spans="6:8">
      <c r="F309" s="131">
        <v>7012405000088</v>
      </c>
      <c r="G309" t="s">
        <v>591</v>
      </c>
      <c r="H309" s="131">
        <v>2010</v>
      </c>
    </row>
    <row r="310" spans="6:8">
      <c r="F310" s="131">
        <v>3010805000760</v>
      </c>
      <c r="G310" t="s">
        <v>592</v>
      </c>
      <c r="H310" s="131">
        <v>2012</v>
      </c>
    </row>
    <row r="311" spans="6:8">
      <c r="F311" s="131">
        <v>7230005007201</v>
      </c>
      <c r="G311" t="s">
        <v>593</v>
      </c>
      <c r="H311" s="131">
        <v>2014</v>
      </c>
    </row>
    <row r="312" spans="6:8">
      <c r="F312" s="131">
        <v>3011805001988</v>
      </c>
      <c r="G312" t="s">
        <v>594</v>
      </c>
      <c r="H312" s="131">
        <v>2016</v>
      </c>
    </row>
    <row r="313" spans="6:8">
      <c r="F313" s="131">
        <v>3011705000578</v>
      </c>
      <c r="G313" t="s">
        <v>595</v>
      </c>
      <c r="H313" s="131">
        <v>2017</v>
      </c>
    </row>
    <row r="314" spans="6:8">
      <c r="F314" s="131">
        <v>6013105000057</v>
      </c>
      <c r="G314" t="s">
        <v>596</v>
      </c>
      <c r="H314" s="131">
        <v>2018</v>
      </c>
    </row>
    <row r="315" spans="6:8">
      <c r="F315" s="131">
        <v>1011705000638</v>
      </c>
      <c r="G315" t="s">
        <v>597</v>
      </c>
      <c r="H315" s="131">
        <v>2022</v>
      </c>
    </row>
    <row r="316" spans="6:8">
      <c r="F316" s="131">
        <v>8012805000174</v>
      </c>
      <c r="G316" t="s">
        <v>598</v>
      </c>
      <c r="H316" s="131">
        <v>2023</v>
      </c>
    </row>
    <row r="317" spans="6:8">
      <c r="F317" s="131">
        <v>1010805001835</v>
      </c>
      <c r="G317" t="s">
        <v>599</v>
      </c>
      <c r="H317" s="131">
        <v>2027</v>
      </c>
    </row>
    <row r="318" spans="6:8">
      <c r="F318" s="131">
        <v>7013105001525</v>
      </c>
      <c r="G318" t="s">
        <v>600</v>
      </c>
      <c r="H318" s="131">
        <v>2028</v>
      </c>
    </row>
    <row r="319" spans="6:8">
      <c r="F319" s="131">
        <v>1011105000973</v>
      </c>
      <c r="G319" t="s">
        <v>601</v>
      </c>
      <c r="H319" s="131">
        <v>2037</v>
      </c>
    </row>
    <row r="320" spans="6:8">
      <c r="F320" s="131">
        <v>6011805001374</v>
      </c>
      <c r="G320" t="s">
        <v>602</v>
      </c>
      <c r="H320" s="131">
        <v>2038</v>
      </c>
    </row>
    <row r="321" spans="6:8">
      <c r="F321" s="131">
        <v>4010605001784</v>
      </c>
      <c r="G321" t="s">
        <v>603</v>
      </c>
      <c r="H321" s="131">
        <v>2040</v>
      </c>
    </row>
    <row r="322" spans="6:8">
      <c r="F322" s="131">
        <v>9013105000054</v>
      </c>
      <c r="G322" t="s">
        <v>604</v>
      </c>
      <c r="H322" s="131">
        <v>2041</v>
      </c>
    </row>
    <row r="323" spans="6:8">
      <c r="F323" s="131">
        <v>7011805002537</v>
      </c>
      <c r="G323" t="s">
        <v>605</v>
      </c>
      <c r="H323" s="131">
        <v>2042</v>
      </c>
    </row>
    <row r="324" spans="6:8">
      <c r="F324" s="131">
        <v>4011405000539</v>
      </c>
      <c r="G324" t="s">
        <v>606</v>
      </c>
      <c r="H324" s="131">
        <v>2043</v>
      </c>
    </row>
    <row r="325" spans="6:8">
      <c r="F325" s="131">
        <v>6011805000905</v>
      </c>
      <c r="G325" t="s">
        <v>607</v>
      </c>
      <c r="H325" s="131">
        <v>2046</v>
      </c>
    </row>
    <row r="326" spans="6:8">
      <c r="F326" s="131">
        <v>6013105001096</v>
      </c>
      <c r="G326" t="s">
        <v>608</v>
      </c>
      <c r="H326" s="131">
        <v>2051</v>
      </c>
    </row>
    <row r="327" spans="6:8">
      <c r="F327" s="131">
        <v>1011205000403</v>
      </c>
      <c r="G327" t="s">
        <v>609</v>
      </c>
      <c r="H327" s="131">
        <v>2052</v>
      </c>
    </row>
    <row r="328" spans="6:8">
      <c r="F328" s="131">
        <v>6260005008338</v>
      </c>
      <c r="G328" t="s">
        <v>610</v>
      </c>
      <c r="H328" s="131">
        <v>2055</v>
      </c>
    </row>
    <row r="329" spans="6:8">
      <c r="F329" s="131">
        <v>5270005004221</v>
      </c>
      <c r="G329" t="s">
        <v>611</v>
      </c>
      <c r="H329" s="131">
        <v>2056</v>
      </c>
    </row>
    <row r="330" spans="6:8">
      <c r="F330" s="131">
        <v>3011705000520</v>
      </c>
      <c r="G330" t="s">
        <v>612</v>
      </c>
      <c r="H330" s="131">
        <v>2061</v>
      </c>
    </row>
    <row r="331" spans="6:8">
      <c r="F331" s="131">
        <v>9030005012483</v>
      </c>
      <c r="G331" t="s">
        <v>613</v>
      </c>
      <c r="H331" s="131">
        <v>2062</v>
      </c>
    </row>
    <row r="332" spans="6:8">
      <c r="F332" s="131">
        <v>2011705000521</v>
      </c>
      <c r="G332" t="s">
        <v>614</v>
      </c>
      <c r="H332" s="131">
        <v>2063</v>
      </c>
    </row>
    <row r="333" spans="6:8">
      <c r="F333" s="131">
        <v>7011705000517</v>
      </c>
      <c r="G333" t="s">
        <v>615</v>
      </c>
      <c r="H333" s="131">
        <v>2065</v>
      </c>
    </row>
    <row r="334" spans="6:8">
      <c r="F334" s="131">
        <v>3011805001278</v>
      </c>
      <c r="G334" t="s">
        <v>616</v>
      </c>
      <c r="H334" s="131">
        <v>2070</v>
      </c>
    </row>
    <row r="335" spans="6:8">
      <c r="F335" s="131">
        <v>3012705002060</v>
      </c>
      <c r="G335" t="s">
        <v>617</v>
      </c>
      <c r="H335" s="131">
        <v>2073</v>
      </c>
    </row>
    <row r="336" spans="6:8">
      <c r="F336" s="131">
        <v>9260005002164</v>
      </c>
      <c r="G336" t="s">
        <v>618</v>
      </c>
      <c r="H336" s="131">
        <v>2074</v>
      </c>
    </row>
    <row r="337" spans="6:8">
      <c r="F337" s="131">
        <v>4013405000659</v>
      </c>
      <c r="G337" t="s">
        <v>619</v>
      </c>
      <c r="H337" s="131">
        <v>2075</v>
      </c>
    </row>
    <row r="338" spans="6:8">
      <c r="F338" s="131">
        <v>6012405000915</v>
      </c>
      <c r="G338" t="s">
        <v>620</v>
      </c>
      <c r="H338" s="131">
        <v>2077</v>
      </c>
    </row>
    <row r="339" spans="6:8">
      <c r="F339" s="131">
        <v>4011405000191</v>
      </c>
      <c r="G339" t="s">
        <v>621</v>
      </c>
      <c r="H339" s="131">
        <v>2078</v>
      </c>
    </row>
    <row r="340" spans="6:8">
      <c r="F340" s="131">
        <v>7010605000627</v>
      </c>
      <c r="G340" t="s">
        <v>622</v>
      </c>
      <c r="H340" s="131">
        <v>2083</v>
      </c>
    </row>
    <row r="341" spans="6:8">
      <c r="F341" s="131">
        <v>8013205000194</v>
      </c>
      <c r="G341" t="s">
        <v>623</v>
      </c>
      <c r="H341" s="131">
        <v>2085</v>
      </c>
    </row>
    <row r="342" spans="6:8">
      <c r="F342" s="131">
        <v>1060005002571</v>
      </c>
      <c r="G342" t="s">
        <v>624</v>
      </c>
      <c r="H342" s="131">
        <v>2086</v>
      </c>
    </row>
    <row r="343" spans="6:8">
      <c r="F343" s="131">
        <v>7011805001324</v>
      </c>
      <c r="G343" t="s">
        <v>625</v>
      </c>
      <c r="H343" s="131">
        <v>2087</v>
      </c>
    </row>
    <row r="344" spans="6:8">
      <c r="F344" s="131">
        <v>8011305000189</v>
      </c>
      <c r="G344" t="s">
        <v>626</v>
      </c>
      <c r="H344" s="131">
        <v>2088</v>
      </c>
    </row>
    <row r="345" spans="6:8">
      <c r="F345" s="131">
        <v>5011305000191</v>
      </c>
      <c r="G345" t="s">
        <v>627</v>
      </c>
      <c r="H345" s="131">
        <v>2090</v>
      </c>
    </row>
    <row r="346" spans="6:8">
      <c r="F346" s="131">
        <v>3120005013965</v>
      </c>
      <c r="G346" t="s">
        <v>628</v>
      </c>
      <c r="H346" s="131">
        <v>2091</v>
      </c>
    </row>
    <row r="347" spans="6:8">
      <c r="F347" s="131">
        <v>3013105001314</v>
      </c>
      <c r="G347" t="s">
        <v>629</v>
      </c>
      <c r="H347" s="131">
        <v>2092</v>
      </c>
    </row>
    <row r="348" spans="6:8">
      <c r="F348" s="131">
        <v>9011305001946</v>
      </c>
      <c r="G348" t="s">
        <v>630</v>
      </c>
      <c r="H348" s="131">
        <v>2093</v>
      </c>
    </row>
    <row r="349" spans="6:8">
      <c r="F349" s="131">
        <v>1011205000221</v>
      </c>
      <c r="G349" t="s">
        <v>631</v>
      </c>
      <c r="H349" s="131">
        <v>2094</v>
      </c>
    </row>
    <row r="350" spans="6:8">
      <c r="F350" s="131">
        <v>3011405000184</v>
      </c>
      <c r="G350" t="s">
        <v>632</v>
      </c>
      <c r="H350" s="131">
        <v>2098</v>
      </c>
    </row>
    <row r="351" spans="6:8">
      <c r="F351" s="131">
        <v>5090005001682</v>
      </c>
      <c r="G351" t="s">
        <v>633</v>
      </c>
      <c r="H351" s="131">
        <v>2101</v>
      </c>
    </row>
    <row r="352" spans="6:8">
      <c r="F352" s="131">
        <v>4010805002178</v>
      </c>
      <c r="G352" t="s">
        <v>634</v>
      </c>
      <c r="H352" s="131">
        <v>2109</v>
      </c>
    </row>
    <row r="353" spans="6:8">
      <c r="F353" s="131">
        <v>3013105000019</v>
      </c>
      <c r="G353" t="s">
        <v>635</v>
      </c>
      <c r="H353" s="131">
        <v>2110</v>
      </c>
    </row>
    <row r="354" spans="6:8">
      <c r="F354" s="131">
        <v>3011605000471</v>
      </c>
      <c r="G354" t="s">
        <v>636</v>
      </c>
      <c r="H354" s="131">
        <v>2111</v>
      </c>
    </row>
    <row r="355" spans="6:8">
      <c r="F355" s="131">
        <v>1013105000045</v>
      </c>
      <c r="G355" t="s">
        <v>637</v>
      </c>
      <c r="H355" s="131">
        <v>2112</v>
      </c>
    </row>
    <row r="356" spans="6:8">
      <c r="F356" s="131">
        <v>1010005005331</v>
      </c>
      <c r="G356" t="s">
        <v>638</v>
      </c>
      <c r="H356" s="131">
        <v>2113</v>
      </c>
    </row>
    <row r="357" spans="6:8">
      <c r="F357" s="131">
        <v>7013105001079</v>
      </c>
      <c r="G357" t="s">
        <v>639</v>
      </c>
      <c r="H357" s="131">
        <v>2116</v>
      </c>
    </row>
    <row r="358" spans="6:8">
      <c r="F358" s="131">
        <v>8013105001078</v>
      </c>
      <c r="G358" t="s">
        <v>640</v>
      </c>
      <c r="H358" s="131">
        <v>2117</v>
      </c>
    </row>
    <row r="359" spans="6:8">
      <c r="F359" s="131">
        <v>2011405000193</v>
      </c>
      <c r="G359" t="s">
        <v>641</v>
      </c>
      <c r="H359" s="131">
        <v>2120</v>
      </c>
    </row>
    <row r="360" spans="6:8">
      <c r="F360" s="131">
        <v>8011705000516</v>
      </c>
      <c r="G360" t="s">
        <v>642</v>
      </c>
      <c r="H360" s="131">
        <v>2122</v>
      </c>
    </row>
    <row r="361" spans="6:8">
      <c r="F361" s="131">
        <v>2011405000185</v>
      </c>
      <c r="G361" t="s">
        <v>643</v>
      </c>
      <c r="H361" s="131">
        <v>2123</v>
      </c>
    </row>
    <row r="362" spans="6:8">
      <c r="F362" s="131">
        <v>1013105000053</v>
      </c>
      <c r="G362" t="s">
        <v>644</v>
      </c>
      <c r="H362" s="131">
        <v>2124</v>
      </c>
    </row>
    <row r="363" spans="6:8">
      <c r="F363" s="131">
        <v>3011805000924</v>
      </c>
      <c r="G363" t="s">
        <v>645</v>
      </c>
      <c r="H363" s="131">
        <v>2126</v>
      </c>
    </row>
    <row r="364" spans="6:8">
      <c r="F364" s="131">
        <v>8013105000047</v>
      </c>
      <c r="G364" t="s">
        <v>646</v>
      </c>
      <c r="H364" s="131">
        <v>2129</v>
      </c>
    </row>
    <row r="365" spans="6:8">
      <c r="F365" s="131">
        <v>4013105001305</v>
      </c>
      <c r="G365" t="s">
        <v>647</v>
      </c>
      <c r="H365" s="131">
        <v>2130</v>
      </c>
    </row>
    <row r="366" spans="6:8">
      <c r="F366" s="131">
        <v>2010605000648</v>
      </c>
      <c r="G366" t="s">
        <v>648</v>
      </c>
      <c r="H366" s="131">
        <v>2132</v>
      </c>
    </row>
    <row r="367" spans="6:8">
      <c r="F367" s="131">
        <v>7011705000509</v>
      </c>
      <c r="G367" t="s">
        <v>649</v>
      </c>
      <c r="H367" s="131">
        <v>2133</v>
      </c>
    </row>
    <row r="368" spans="6:8">
      <c r="F368" s="131">
        <v>3013205000190</v>
      </c>
      <c r="G368" t="s">
        <v>650</v>
      </c>
      <c r="H368" s="131">
        <v>2135</v>
      </c>
    </row>
    <row r="369" spans="6:8">
      <c r="F369" s="131">
        <v>8011805000878</v>
      </c>
      <c r="G369" t="s">
        <v>651</v>
      </c>
      <c r="H369" s="131">
        <v>2137</v>
      </c>
    </row>
    <row r="370" spans="6:8">
      <c r="F370" s="131">
        <v>1013105001084</v>
      </c>
      <c r="G370" t="s">
        <v>652</v>
      </c>
      <c r="H370" s="131">
        <v>2138</v>
      </c>
    </row>
    <row r="371" spans="6:8">
      <c r="F371" s="131">
        <v>9010105000274</v>
      </c>
      <c r="G371" t="s">
        <v>653</v>
      </c>
      <c r="H371" s="131">
        <v>2140</v>
      </c>
    </row>
    <row r="372" spans="6:8">
      <c r="F372" s="131">
        <v>3013105001082</v>
      </c>
      <c r="G372" t="s">
        <v>654</v>
      </c>
      <c r="H372" s="131">
        <v>2144</v>
      </c>
    </row>
    <row r="373" spans="6:8">
      <c r="F373" s="131">
        <v>3010805001445</v>
      </c>
      <c r="G373" t="s">
        <v>655</v>
      </c>
      <c r="H373" s="131">
        <v>2145</v>
      </c>
    </row>
    <row r="374" spans="6:8">
      <c r="F374" s="131">
        <v>4011605000470</v>
      </c>
      <c r="G374" t="s">
        <v>656</v>
      </c>
      <c r="H374" s="131">
        <v>2146</v>
      </c>
    </row>
    <row r="375" spans="6:8">
      <c r="F375" s="131">
        <v>4012805000145</v>
      </c>
      <c r="G375" t="s">
        <v>657</v>
      </c>
      <c r="H375" s="131">
        <v>2157</v>
      </c>
    </row>
    <row r="376" spans="6:8">
      <c r="F376" s="131">
        <v>1012705000132</v>
      </c>
      <c r="G376" t="s">
        <v>658</v>
      </c>
      <c r="H376" s="131">
        <v>2159</v>
      </c>
    </row>
    <row r="377" spans="6:8">
      <c r="F377" s="131">
        <v>4011805000898</v>
      </c>
      <c r="G377" t="s">
        <v>659</v>
      </c>
      <c r="H377" s="131">
        <v>2162</v>
      </c>
    </row>
    <row r="378" spans="6:8">
      <c r="F378" s="131">
        <v>1012705000149</v>
      </c>
      <c r="G378" t="s">
        <v>660</v>
      </c>
      <c r="H378" s="131">
        <v>2167</v>
      </c>
    </row>
    <row r="379" spans="6:8">
      <c r="F379" s="131">
        <v>5420005006061</v>
      </c>
      <c r="G379" t="s">
        <v>661</v>
      </c>
      <c r="H379" s="131">
        <v>2169</v>
      </c>
    </row>
    <row r="380" spans="6:8">
      <c r="F380" s="131">
        <v>2011705000579</v>
      </c>
      <c r="G380" t="s">
        <v>662</v>
      </c>
      <c r="H380" s="131">
        <v>2177</v>
      </c>
    </row>
    <row r="381" spans="6:8">
      <c r="F381" s="131">
        <v>3012705000147</v>
      </c>
      <c r="G381" t="s">
        <v>663</v>
      </c>
      <c r="H381" s="131">
        <v>2178</v>
      </c>
    </row>
    <row r="382" spans="6:8">
      <c r="F382" s="131">
        <v>1012705000099</v>
      </c>
      <c r="G382" t="s">
        <v>664</v>
      </c>
      <c r="H382" s="131">
        <v>2180</v>
      </c>
    </row>
    <row r="383" spans="6:8">
      <c r="F383" s="131">
        <v>7010005001036</v>
      </c>
      <c r="G383" t="s">
        <v>665</v>
      </c>
      <c r="H383" s="131">
        <v>2182</v>
      </c>
    </row>
    <row r="384" spans="6:8">
      <c r="F384" s="131">
        <v>9011605001209</v>
      </c>
      <c r="G384" t="s">
        <v>666</v>
      </c>
      <c r="H384" s="131">
        <v>2183</v>
      </c>
    </row>
    <row r="385" spans="6:8">
      <c r="F385" s="131">
        <v>1011805000926</v>
      </c>
      <c r="G385" t="s">
        <v>667</v>
      </c>
      <c r="H385" s="131">
        <v>2185</v>
      </c>
    </row>
    <row r="386" spans="6:8">
      <c r="F386" s="131">
        <v>4012405000628</v>
      </c>
      <c r="G386" t="s">
        <v>668</v>
      </c>
      <c r="H386" s="131">
        <v>2186</v>
      </c>
    </row>
    <row r="387" spans="6:8">
      <c r="F387" s="131">
        <v>1013105001308</v>
      </c>
      <c r="G387" t="s">
        <v>669</v>
      </c>
      <c r="H387" s="131">
        <v>2187</v>
      </c>
    </row>
    <row r="388" spans="6:8">
      <c r="F388" s="131">
        <v>7012805000134</v>
      </c>
      <c r="G388" t="s">
        <v>670</v>
      </c>
      <c r="H388" s="131">
        <v>2188</v>
      </c>
    </row>
    <row r="389" spans="6:8">
      <c r="F389" s="131">
        <v>6010005006507</v>
      </c>
      <c r="G389" t="s">
        <v>671</v>
      </c>
      <c r="H389" s="131">
        <v>2189</v>
      </c>
    </row>
    <row r="390" spans="6:8">
      <c r="F390" s="131">
        <v>3013105000035</v>
      </c>
      <c r="G390" t="s">
        <v>672</v>
      </c>
      <c r="H390" s="131">
        <v>2191</v>
      </c>
    </row>
    <row r="391" spans="6:8">
      <c r="F391" s="131">
        <v>9013105001085</v>
      </c>
      <c r="G391" t="s">
        <v>673</v>
      </c>
      <c r="H391" s="131">
        <v>2192</v>
      </c>
    </row>
    <row r="392" spans="6:8">
      <c r="F392" s="131">
        <v>9011205000214</v>
      </c>
      <c r="G392" t="s">
        <v>674</v>
      </c>
      <c r="H392" s="131">
        <v>2197</v>
      </c>
    </row>
    <row r="393" spans="6:8">
      <c r="F393" s="131">
        <v>8010905000978</v>
      </c>
      <c r="G393" t="s">
        <v>675</v>
      </c>
      <c r="H393" s="131">
        <v>2201</v>
      </c>
    </row>
    <row r="394" spans="6:8">
      <c r="F394" s="131">
        <v>8011605000558</v>
      </c>
      <c r="G394" t="s">
        <v>676</v>
      </c>
      <c r="H394" s="131">
        <v>2204</v>
      </c>
    </row>
    <row r="395" spans="6:8">
      <c r="F395" s="131">
        <v>8011005000654</v>
      </c>
      <c r="G395" t="s">
        <v>677</v>
      </c>
      <c r="H395" s="131">
        <v>2205</v>
      </c>
    </row>
    <row r="396" spans="6:8">
      <c r="F396" s="131">
        <v>6010805000774</v>
      </c>
      <c r="G396" t="s">
        <v>678</v>
      </c>
      <c r="H396" s="131">
        <v>2212</v>
      </c>
    </row>
    <row r="397" spans="6:8">
      <c r="F397" s="131">
        <v>2012705001229</v>
      </c>
      <c r="G397" t="s">
        <v>679</v>
      </c>
      <c r="H397" s="131">
        <v>2214</v>
      </c>
    </row>
    <row r="398" spans="6:8">
      <c r="F398" s="131">
        <v>3011505000670</v>
      </c>
      <c r="G398" t="s">
        <v>680</v>
      </c>
      <c r="H398" s="131">
        <v>2215</v>
      </c>
    </row>
    <row r="399" spans="6:8">
      <c r="F399" s="131">
        <v>1013405000158</v>
      </c>
      <c r="G399" t="s">
        <v>681</v>
      </c>
      <c r="H399" s="131">
        <v>2217</v>
      </c>
    </row>
    <row r="400" spans="6:8">
      <c r="F400" s="131">
        <v>1013105001092</v>
      </c>
      <c r="G400" t="s">
        <v>682</v>
      </c>
      <c r="H400" s="131">
        <v>2219</v>
      </c>
    </row>
    <row r="401" spans="6:8">
      <c r="F401" s="131">
        <v>4013105000389</v>
      </c>
      <c r="G401" t="s">
        <v>683</v>
      </c>
      <c r="H401" s="131">
        <v>2222</v>
      </c>
    </row>
    <row r="402" spans="6:8">
      <c r="F402" s="131">
        <v>5013105000041</v>
      </c>
      <c r="G402" t="s">
        <v>684</v>
      </c>
      <c r="H402" s="131">
        <v>2223</v>
      </c>
    </row>
    <row r="403" spans="6:8">
      <c r="F403" s="131">
        <v>2012405000497</v>
      </c>
      <c r="G403" t="s">
        <v>685</v>
      </c>
      <c r="H403" s="131">
        <v>2226</v>
      </c>
    </row>
    <row r="404" spans="6:8">
      <c r="F404" s="131">
        <v>8012305000195</v>
      </c>
      <c r="G404" t="s">
        <v>686</v>
      </c>
      <c r="H404" s="131">
        <v>2228</v>
      </c>
    </row>
    <row r="405" spans="6:8">
      <c r="F405" s="131">
        <v>7010505002459</v>
      </c>
      <c r="G405" t="s">
        <v>687</v>
      </c>
      <c r="H405" s="131">
        <v>2232</v>
      </c>
    </row>
    <row r="406" spans="6:8">
      <c r="F406" s="131">
        <v>5013305000444</v>
      </c>
      <c r="G406" t="s">
        <v>688</v>
      </c>
      <c r="H406" s="131">
        <v>2233</v>
      </c>
    </row>
    <row r="407" spans="6:8">
      <c r="F407" s="131">
        <v>9013105000038</v>
      </c>
      <c r="G407" t="s">
        <v>689</v>
      </c>
      <c r="H407" s="131">
        <v>2235</v>
      </c>
    </row>
    <row r="408" spans="6:8">
      <c r="F408" s="131">
        <v>8013105000055</v>
      </c>
      <c r="G408" t="s">
        <v>690</v>
      </c>
      <c r="H408" s="131">
        <v>2237</v>
      </c>
    </row>
    <row r="409" spans="6:8">
      <c r="F409" s="131">
        <v>3060005004302</v>
      </c>
      <c r="G409" t="s">
        <v>691</v>
      </c>
      <c r="H409" s="131">
        <v>2239</v>
      </c>
    </row>
    <row r="410" spans="6:8">
      <c r="F410" s="131">
        <v>3012705000139</v>
      </c>
      <c r="G410" t="s">
        <v>692</v>
      </c>
      <c r="H410" s="131">
        <v>2242</v>
      </c>
    </row>
    <row r="411" spans="6:8">
      <c r="F411" s="131">
        <v>8240005001615</v>
      </c>
      <c r="G411" t="s">
        <v>693</v>
      </c>
      <c r="H411" s="131">
        <v>2244</v>
      </c>
    </row>
    <row r="412" spans="6:8">
      <c r="F412" s="131">
        <v>6010005001053</v>
      </c>
      <c r="G412" t="s">
        <v>694</v>
      </c>
      <c r="H412" s="131">
        <v>2247</v>
      </c>
    </row>
    <row r="413" spans="6:8">
      <c r="F413" s="131">
        <v>8380005002533</v>
      </c>
      <c r="G413" t="s">
        <v>695</v>
      </c>
      <c r="H413" s="131">
        <v>2248</v>
      </c>
    </row>
    <row r="414" spans="6:8">
      <c r="F414" s="131">
        <v>2010105000297</v>
      </c>
      <c r="G414" t="s">
        <v>696</v>
      </c>
      <c r="H414" s="131">
        <v>2252</v>
      </c>
    </row>
    <row r="415" spans="6:8">
      <c r="F415" s="131">
        <v>6390005005909</v>
      </c>
      <c r="G415" t="s">
        <v>697</v>
      </c>
      <c r="H415" s="131">
        <v>2258</v>
      </c>
    </row>
    <row r="416" spans="6:8">
      <c r="F416" s="131">
        <v>3010605000639</v>
      </c>
      <c r="G416" t="s">
        <v>698</v>
      </c>
      <c r="H416" s="131">
        <v>2262</v>
      </c>
    </row>
    <row r="417" spans="6:8">
      <c r="F417" s="131">
        <v>5013405000138</v>
      </c>
      <c r="G417" t="s">
        <v>699</v>
      </c>
      <c r="H417" s="131">
        <v>2263</v>
      </c>
    </row>
    <row r="418" spans="6:8">
      <c r="F418" s="131">
        <v>7010005014987</v>
      </c>
      <c r="G418" t="s">
        <v>700</v>
      </c>
      <c r="H418" s="131">
        <v>2274</v>
      </c>
    </row>
    <row r="419" spans="6:8">
      <c r="F419" s="131">
        <v>4012405000082</v>
      </c>
      <c r="G419" t="s">
        <v>701</v>
      </c>
      <c r="H419" s="131">
        <v>2275</v>
      </c>
    </row>
    <row r="420" spans="6:8">
      <c r="F420" s="131">
        <v>4011405001181</v>
      </c>
      <c r="G420" t="s">
        <v>702</v>
      </c>
      <c r="H420" s="131">
        <v>2277</v>
      </c>
    </row>
    <row r="421" spans="6:8">
      <c r="F421" s="131">
        <v>4013405000139</v>
      </c>
      <c r="G421" t="s">
        <v>703</v>
      </c>
      <c r="H421" s="131">
        <v>2279</v>
      </c>
    </row>
    <row r="422" spans="6:8">
      <c r="F422" s="131">
        <v>6013105000049</v>
      </c>
      <c r="G422" t="s">
        <v>704</v>
      </c>
      <c r="H422" s="131">
        <v>2282</v>
      </c>
    </row>
    <row r="423" spans="6:8">
      <c r="F423" s="131">
        <v>9012705000463</v>
      </c>
      <c r="G423" t="s">
        <v>705</v>
      </c>
      <c r="H423" s="131">
        <v>2283</v>
      </c>
    </row>
    <row r="424" spans="6:8">
      <c r="F424" s="131">
        <v>7480005004909</v>
      </c>
      <c r="G424" t="s">
        <v>706</v>
      </c>
      <c r="H424" s="131">
        <v>2284</v>
      </c>
    </row>
    <row r="425" spans="6:8">
      <c r="F425" s="131">
        <v>9012705000133</v>
      </c>
      <c r="G425" t="s">
        <v>707</v>
      </c>
      <c r="H425" s="131">
        <v>2287</v>
      </c>
    </row>
    <row r="426" spans="6:8">
      <c r="F426" s="131">
        <v>8200005002237</v>
      </c>
      <c r="G426" t="s">
        <v>708</v>
      </c>
      <c r="H426" s="131">
        <v>2289</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19</vt:i4>
      </vt:variant>
    </vt:vector>
  </HeadingPairs>
  <TitlesOfParts>
    <vt:vector size="27" baseType="lpstr">
      <vt:lpstr>基本情報入力シート</vt:lpstr>
      <vt:lpstr>変更交付（第７号）</vt:lpstr>
      <vt:lpstr>事業計画書（第2号）</vt:lpstr>
      <vt:lpstr>支出予定額調書（第3・4号）</vt:lpstr>
      <vt:lpstr>予算書抄本（第5号）</vt:lpstr>
      <vt:lpstr>チェックリスト（第6号）</vt:lpstr>
      <vt:lpstr>集計シート</vt:lpstr>
      <vt:lpstr>リスト</vt:lpstr>
      <vt:lpstr>'チェックリスト（第6号）'!Print_Area</vt:lpstr>
      <vt:lpstr>基本情報入力シート!Print_Area</vt:lpstr>
      <vt:lpstr>'支出予定額調書（第3・4号）'!Print_Area</vt:lpstr>
      <vt:lpstr>'事業計画書（第2号）'!Print_Area</vt:lpstr>
      <vt:lpstr>'変更交付（第７号）'!Print_Area</vt:lpstr>
      <vt:lpstr>'予算書抄本（第5号）'!Print_Area</vt:lpstr>
      <vt:lpstr>学校_区分</vt:lpstr>
      <vt:lpstr>総事業費</vt:lpstr>
      <vt:lpstr>対象経費</vt:lpstr>
      <vt:lpstr>代表者職</vt:lpstr>
      <vt:lpstr>代表者名</vt:lpstr>
      <vt:lpstr>都道府県</vt:lpstr>
      <vt:lpstr>都補助所要額</vt:lpstr>
      <vt:lpstr>日付</vt:lpstr>
      <vt:lpstr>補助金</vt:lpstr>
      <vt:lpstr>補助金番号</vt:lpstr>
      <vt:lpstr>法人所在地</vt:lpstr>
      <vt:lpstr>法人番号</vt:lpstr>
      <vt:lpstr>法人名</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木村　彩子</cp:lastModifiedBy>
  <cp:lastPrinted>2024-11-08T09:01:08Z</cp:lastPrinted>
  <dcterms:created xsi:type="dcterms:W3CDTF">2003-03-03T05:20:18Z</dcterms:created>
  <dcterms:modified xsi:type="dcterms:W3CDTF">2024-12-02T00:01:56Z</dcterms:modified>
</cp:coreProperties>
</file>