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updateLinks="always" codeName="ThisWorkbook" defaultThemeVersion="124226"/>
  <mc:AlternateContent xmlns:mc="http://schemas.openxmlformats.org/markup-compatibility/2006">
    <mc:Choice Requires="x15">
      <x15ac:absPath xmlns:x15ac="http://schemas.microsoft.com/office/spreadsheetml/2010/11/ac" url="\\10.226.128.2\感染症対策部\部共有\05　結核係\○39_結核予防費補助金（私立学校等）\R6\15_様式フォルダ（実績、変更）\"/>
    </mc:Choice>
  </mc:AlternateContent>
  <xr:revisionPtr revIDLastSave="0" documentId="13_ncr:1_{4AEAA921-FD26-4F23-81CF-86A84FA3D226}" xr6:coauthVersionLast="47" xr6:coauthVersionMax="47" xr10:uidLastSave="{00000000-0000-0000-0000-000000000000}"/>
  <workbookProtection workbookPassword="E686" lockStructure="1"/>
  <bookViews>
    <workbookView xWindow="28680" yWindow="-120" windowWidth="29040" windowHeight="15720" tabRatio="843" xr2:uid="{00000000-000D-0000-FFFF-FFFF00000000}"/>
  </bookViews>
  <sheets>
    <sheet name="基本情報入力シート" sheetId="33" r:id="rId1"/>
    <sheet name="実績交付（第８号）" sheetId="27" r:id="rId2"/>
    <sheet name="支出済額調書（第9・10号）" sheetId="18" r:id="rId3"/>
    <sheet name="実施件数内訳書（第11号）" sheetId="24" r:id="rId4"/>
    <sheet name="決算書抄本（第12号）" sheetId="26" r:id="rId5"/>
    <sheet name="集計シート" sheetId="35" state="hidden" r:id="rId6"/>
    <sheet name="リスト" sheetId="25" state="hidden" r:id="rId7"/>
  </sheets>
  <externalReferences>
    <externalReference r:id="rId8"/>
  </externalReferences>
  <definedNames>
    <definedName name="_xlnm.Print_Area" localSheetId="0">基本情報入力シート!$A$3:$E$20</definedName>
    <definedName name="_xlnm.Print_Area" localSheetId="4">'決算書抄本（第12号）'!$A$3:$H$32</definedName>
    <definedName name="_xlnm.Print_Area" localSheetId="2">'支出済額調書（第9・10号）'!$A$2:$S$34</definedName>
    <definedName name="_xlnm.Print_Area" localSheetId="3">'実施件数内訳書（第11号）'!$A$3:$M$33</definedName>
    <definedName name="_xlnm.Print_Area" localSheetId="1">'実績交付（第８号）'!$A$2:$W$41</definedName>
    <definedName name="学校_区分">リスト!$C$3:$C$8</definedName>
    <definedName name="交付決定額">'支出済額調書（第9・10号）'!$R$9</definedName>
    <definedName name="総事業費">'支出済額調書（第9・10号）'!$C$9</definedName>
    <definedName name="対象経費">'支出済額調書（第9・10号）'!$H$9</definedName>
    <definedName name="代表者職">基本情報入力シート!$B$11</definedName>
    <definedName name="代表者名">基本情報入力シート!$D$11</definedName>
    <definedName name="都道府県">リスト!$D$3:$D$50</definedName>
    <definedName name="都補助所要額">'支出済額調書（第9・10号）'!$P$9</definedName>
    <definedName name="日付">'実績交付（第８号）'!$P$4</definedName>
    <definedName name="補助金番号">基本情報入力シート!$B$7</definedName>
    <definedName name="法人所在地">基本情報入力シート!$C$10</definedName>
    <definedName name="法人番号">基本情報入力シート!$B$8</definedName>
    <definedName name="法人名">基本情報入力シート!$B$9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24" l="1"/>
  <c r="M5" i="24"/>
  <c r="F16" i="24"/>
  <c r="F24" i="24"/>
  <c r="F25" i="24" s="1"/>
  <c r="G22" i="26"/>
  <c r="C22" i="26"/>
  <c r="H35" i="27" l="1"/>
  <c r="R35" i="27"/>
  <c r="H36" i="27"/>
  <c r="H37" i="27"/>
  <c r="J40" i="27"/>
  <c r="H19" i="33"/>
  <c r="J38" i="27" s="1"/>
  <c r="H39" i="27"/>
  <c r="V4" i="35"/>
  <c r="R10" i="24"/>
  <c r="R9" i="24"/>
  <c r="H34" i="27"/>
  <c r="V6" i="35" l="1"/>
  <c r="R16" i="24"/>
  <c r="R15" i="24"/>
  <c r="R14" i="24"/>
  <c r="R13" i="24"/>
  <c r="R12" i="24"/>
  <c r="R11" i="24"/>
  <c r="R17" i="24" l="1"/>
  <c r="U4" i="35" s="1"/>
  <c r="AB4" i="35"/>
  <c r="A4" i="35"/>
  <c r="R3" i="18"/>
  <c r="R2" i="18"/>
  <c r="H3" i="26"/>
  <c r="V5" i="35" l="1"/>
  <c r="P9" i="24" l="1"/>
  <c r="O9" i="24"/>
  <c r="N9" i="24"/>
  <c r="L4" i="35" l="1"/>
  <c r="M4" i="35"/>
  <c r="O4" i="35"/>
  <c r="N4" i="35"/>
  <c r="K4" i="35"/>
  <c r="J4" i="35"/>
  <c r="I4" i="35"/>
  <c r="H4" i="35"/>
  <c r="T4" i="35" l="1"/>
  <c r="S4" i="35"/>
  <c r="R4" i="35"/>
  <c r="G4" i="35" l="1"/>
  <c r="F4" i="35"/>
  <c r="C28" i="26"/>
  <c r="B26" i="26"/>
  <c r="Y4" i="35" l="1"/>
  <c r="X4" i="35"/>
  <c r="W4" i="35"/>
  <c r="P4" i="35"/>
  <c r="E4" i="35"/>
  <c r="D4" i="35"/>
  <c r="C4" i="35" l="1"/>
  <c r="B4" i="35"/>
  <c r="M7" i="27" l="1"/>
  <c r="H12" i="33"/>
  <c r="H5" i="33"/>
  <c r="G23" i="26" l="1"/>
  <c r="E23" i="26"/>
  <c r="D28" i="26" l="1"/>
  <c r="G21" i="26" l="1"/>
  <c r="AF4" i="35" s="1"/>
  <c r="C21" i="26"/>
  <c r="AE4" i="35" s="1"/>
  <c r="L22" i="18"/>
  <c r="L32" i="18" s="1"/>
  <c r="Q4" i="35" l="1"/>
  <c r="P21" i="26"/>
  <c r="G9" i="26"/>
  <c r="D31" i="26" l="1"/>
  <c r="P7" i="27"/>
  <c r="M12" i="27"/>
  <c r="Q12" i="27" l="1"/>
  <c r="M10" i="27"/>
  <c r="C30" i="26"/>
  <c r="C31" i="26"/>
  <c r="B10" i="26" l="1"/>
  <c r="J22" i="18" l="1"/>
  <c r="C23" i="26" l="1"/>
  <c r="J32" i="18" l="1"/>
  <c r="H22" i="18"/>
  <c r="H32" i="18" s="1"/>
  <c r="F22" i="18"/>
  <c r="F32" i="18" s="1"/>
  <c r="D22" i="18"/>
  <c r="D32" i="18" s="1"/>
  <c r="F9" i="18"/>
  <c r="N32" i="18" l="1"/>
  <c r="AC4" i="35" s="1"/>
  <c r="J9" i="18" l="1"/>
  <c r="L9" i="18" s="1"/>
  <c r="P9" i="18" l="1"/>
  <c r="Z4" i="35"/>
  <c r="AA4" i="35" l="1"/>
  <c r="S9" i="18"/>
  <c r="L20" i="27"/>
  <c r="G11" i="26"/>
  <c r="G12" i="26" s="1"/>
  <c r="AD4" i="35" s="1"/>
  <c r="B12" i="33"/>
  <c r="G1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P4" authorId="0" shapeId="0" xr:uid="{00000000-0006-0000-0100-000001000000}">
      <text>
        <r>
          <rPr>
            <sz val="11"/>
            <color indexed="81"/>
            <rFont val="游ゴシック"/>
            <family val="3"/>
            <charset val="128"/>
          </rPr>
          <t>変更交付申請締切前の入力日(和暦）をご記入下さい
例）12/15と入力すると　
→自動で令和6年12月15日となります
令和７年1月以降は、2025年よりご入力お願いします</t>
        </r>
        <r>
          <rPr>
            <sz val="9"/>
            <color indexed="81"/>
            <rFont val="MS P ゴシック"/>
            <family val="3"/>
            <charset val="128"/>
          </rPr>
          <t xml:space="preserve">
</t>
        </r>
      </text>
    </comment>
    <comment ref="W12" authorId="0" shapeId="0" xr:uid="{D81B9227-0A6C-42ED-BD9F-D163594C1BAC}">
      <text>
        <r>
          <rPr>
            <b/>
            <sz val="11"/>
            <color indexed="10"/>
            <rFont val="游ゴシック"/>
            <family val="3"/>
            <charset val="128"/>
          </rPr>
          <t xml:space="preserve">                                </t>
        </r>
        <r>
          <rPr>
            <b/>
            <sz val="14"/>
            <color indexed="10"/>
            <rFont val="游ゴシック"/>
            <family val="3"/>
            <charset val="128"/>
          </rPr>
          <t xml:space="preserve">   ~　注意事項　~</t>
        </r>
        <r>
          <rPr>
            <b/>
            <sz val="11"/>
            <color indexed="10"/>
            <rFont val="游ゴシック"/>
            <family val="3"/>
            <charset val="128"/>
          </rPr>
          <t xml:space="preserve">
</t>
        </r>
        <r>
          <rPr>
            <b/>
            <sz val="11"/>
            <color indexed="81"/>
            <rFont val="游ゴシック"/>
            <family val="3"/>
            <charset val="128"/>
          </rPr>
          <t xml:space="preserve">
</t>
        </r>
        <r>
          <rPr>
            <sz val="11"/>
            <color indexed="81"/>
            <rFont val="游ゴシック"/>
            <family val="3"/>
            <charset val="128"/>
          </rPr>
          <t>※印鑑登録証明書と必ず情報を一致させてください
・代表者印　・法人名　・代表者職・氏名
万が一文字が納まらない場合は、</t>
        </r>
        <r>
          <rPr>
            <b/>
            <sz val="11"/>
            <color indexed="81"/>
            <rFont val="游ゴシック"/>
            <family val="3"/>
            <charset val="128"/>
          </rPr>
          <t>提出前に必ず結核担当にご連絡</t>
        </r>
        <r>
          <rPr>
            <sz val="11"/>
            <color indexed="81"/>
            <rFont val="游ゴシック"/>
            <family val="3"/>
            <charset val="128"/>
          </rPr>
          <t>をお願いいたします。
※デジタル申請（J-GRANTS）の方は押印不要です。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9" authorId="0" shapeId="0" xr:uid="{00000000-0006-0000-0200-000001000000}">
      <text>
        <r>
          <rPr>
            <b/>
            <sz val="10"/>
            <color indexed="81"/>
            <rFont val="游ゴシック"/>
            <family val="3"/>
            <charset val="128"/>
          </rPr>
          <t>『総事業費』
　</t>
        </r>
        <r>
          <rPr>
            <sz val="10"/>
            <color indexed="81"/>
            <rFont val="游ゴシック"/>
            <family val="3"/>
            <charset val="128"/>
          </rPr>
          <t>第１２号様式の（A)と同額です</t>
        </r>
        <r>
          <rPr>
            <sz val="9"/>
            <color indexed="81"/>
            <rFont val="MS P ゴシック"/>
            <family val="3"/>
            <charset val="128"/>
          </rPr>
          <t xml:space="preserve">
　</t>
        </r>
      </text>
    </comment>
    <comment ref="D9" authorId="0" shapeId="0" xr:uid="{00000000-0006-0000-0200-000002000000}">
      <text>
        <r>
          <rPr>
            <b/>
            <sz val="9"/>
            <color indexed="81"/>
            <rFont val="游ゴシック"/>
            <family val="3"/>
            <charset val="128"/>
          </rPr>
          <t>　　【寄附金その他の収入額</t>
        </r>
        <r>
          <rPr>
            <sz val="9"/>
            <color indexed="81"/>
            <rFont val="游ゴシック"/>
            <family val="3"/>
            <charset val="128"/>
          </rPr>
          <t>】
寄附金その他の収入額がある場合のみ、その金額をご入力ください</t>
        </r>
      </text>
    </comment>
    <comment ref="H9" authorId="0" shapeId="0" xr:uid="{00000000-0006-0000-0200-000003000000}">
      <text>
        <r>
          <rPr>
            <b/>
            <sz val="10"/>
            <color indexed="81"/>
            <rFont val="游ゴシック"/>
            <family val="3"/>
            <charset val="128"/>
          </rPr>
          <t>　　　　『対象経費の支出予定額』</t>
        </r>
        <r>
          <rPr>
            <sz val="10"/>
            <color indexed="81"/>
            <rFont val="游ゴシック"/>
            <family val="3"/>
            <charset val="128"/>
          </rPr>
          <t xml:space="preserve">
第１２号様式の（対象経費の計）と同額です</t>
        </r>
        <r>
          <rPr>
            <sz val="9"/>
            <color indexed="81"/>
            <rFont val="MS P ゴシック"/>
            <family val="3"/>
            <charset val="128"/>
          </rPr>
          <t xml:space="preserve">
</t>
        </r>
      </text>
    </comment>
    <comment ref="R9" authorId="0" shapeId="0" xr:uid="{00000000-0006-0000-0200-000004000000}">
      <text>
        <r>
          <rPr>
            <b/>
            <sz val="9"/>
            <color indexed="81"/>
            <rFont val="游ゴシック"/>
            <family val="3"/>
            <charset val="128"/>
          </rPr>
          <t>　　【交付決定額】　　　　　　</t>
        </r>
        <r>
          <rPr>
            <sz val="9"/>
            <color indexed="81"/>
            <rFont val="游ゴシック"/>
            <family val="3"/>
            <charset val="128"/>
          </rPr>
          <t>交付決定額を必ずご記入ください</t>
        </r>
        <r>
          <rPr>
            <sz val="9"/>
            <color indexed="81"/>
            <rFont val="MS P ゴシック"/>
            <family val="3"/>
            <charset val="128"/>
          </rPr>
          <t xml:space="preserve">
　</t>
        </r>
      </text>
    </comment>
    <comment ref="C23" authorId="0" shapeId="0" xr:uid="{00000000-0006-0000-0200-000005000000}">
      <text>
        <r>
          <rPr>
            <b/>
            <sz val="9"/>
            <color indexed="81"/>
            <rFont val="游ゴシック"/>
            <family val="3"/>
            <charset val="128"/>
          </rPr>
          <t>　　　　【内訳】
対象の施設名実施時期をご入力お願いします</t>
        </r>
        <r>
          <rPr>
            <sz val="9"/>
            <color indexed="81"/>
            <rFont val="游ゴシック"/>
            <family val="3"/>
            <charset val="128"/>
          </rPr>
          <t xml:space="preserve">
</t>
        </r>
      </text>
    </comment>
    <comment ref="N32" authorId="0" shapeId="0" xr:uid="{00000000-0006-0000-0200-000006000000}">
      <text>
        <r>
          <rPr>
            <b/>
            <sz val="14"/>
            <color indexed="81"/>
            <rFont val="游ゴシック"/>
            <family val="3"/>
            <charset val="128"/>
          </rPr>
          <t>『基準算定額』</t>
        </r>
        <r>
          <rPr>
            <sz val="14"/>
            <color indexed="81"/>
            <rFont val="游ゴシック"/>
            <family val="3"/>
            <charset val="128"/>
          </rPr>
          <t xml:space="preserve">
第９号様式の（E)と同額となります
　金額が一致していることを確認してください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3" authorId="0" shapeId="0" xr:uid="{00000000-0006-0000-0300-000001000000}">
      <text>
        <r>
          <rPr>
            <b/>
            <sz val="9"/>
            <color indexed="81"/>
            <rFont val="メイリオ"/>
            <family val="3"/>
            <charset val="128"/>
          </rPr>
          <t>◎留意点（各施設ごとに申請が必要となります）</t>
        </r>
        <r>
          <rPr>
            <sz val="9"/>
            <color indexed="81"/>
            <rFont val="メイリオ"/>
            <family val="3"/>
            <charset val="128"/>
          </rPr>
          <t>　　　　　　　　　　　　　　　　　　　　　　　　　　　　　　　　　　　　　　　　　　　　　　　１．２校（施設）迄は、【複数対応様式】は使用しないで当様式にて申請お願いします
２．３校（施設）以上は、【複数対応様式】にて必ずご申請ください</t>
        </r>
      </text>
    </comment>
    <comment ref="G9" authorId="0" shapeId="0" xr:uid="{00000000-0006-0000-0300-000002000000}">
      <text>
        <r>
          <rPr>
            <b/>
            <sz val="9"/>
            <color indexed="81"/>
            <rFont val="MS P ゴシック"/>
            <family val="3"/>
            <charset val="128"/>
          </rPr>
          <t>　　　　　　</t>
        </r>
        <r>
          <rPr>
            <b/>
            <sz val="11"/>
            <color indexed="81"/>
            <rFont val="MS P ゴシック"/>
            <family val="3"/>
            <charset val="128"/>
          </rPr>
          <t>対象者を入力ください</t>
        </r>
        <r>
          <rPr>
            <b/>
            <sz val="11"/>
            <color indexed="81"/>
            <rFont val="游ゴシック"/>
            <family val="3"/>
            <charset val="128"/>
          </rPr>
          <t>　　　　　</t>
        </r>
        <r>
          <rPr>
            <b/>
            <sz val="9"/>
            <color indexed="81"/>
            <rFont val="游ゴシック"/>
            <family val="3"/>
            <charset val="128"/>
          </rPr>
          <t xml:space="preserve">　
</t>
        </r>
        <r>
          <rPr>
            <sz val="10"/>
            <color indexed="81"/>
            <rFont val="游ゴシック"/>
            <family val="3"/>
            <charset val="128"/>
          </rPr>
          <t>D列に記載の対象者の番号をご入力ください
例）➀⇒1年生　➁⇒編入生etc
日付は同日の場合でも、終期をご記入ください
日付の下は備考欄となります</t>
        </r>
      </text>
    </comment>
    <comment ref="K9" authorId="0" shapeId="0" xr:uid="{00000000-0006-0000-0300-000003000000}">
      <text>
        <r>
          <rPr>
            <b/>
            <sz val="11"/>
            <color indexed="81"/>
            <rFont val="游ゴシック"/>
            <family val="3"/>
            <charset val="128"/>
          </rPr>
          <t>　　　　　　　学校（施設）所在地</t>
        </r>
        <r>
          <rPr>
            <sz val="11"/>
            <color indexed="81"/>
            <rFont val="游ゴシック"/>
            <family val="3"/>
            <charset val="128"/>
          </rPr>
          <t xml:space="preserve">
</t>
        </r>
        <r>
          <rPr>
            <sz val="10"/>
            <color indexed="81"/>
            <rFont val="游ゴシック"/>
            <family val="3"/>
            <charset val="128"/>
          </rPr>
          <t xml:space="preserve">
必ず所在地の入力をお願いいたします
例）〇〇区〇〇1-2-3（半角数字にて入力）</t>
        </r>
      </text>
    </comment>
  </commentList>
</comments>
</file>

<file path=xl/sharedStrings.xml><?xml version="1.0" encoding="utf-8"?>
<sst xmlns="http://schemas.openxmlformats.org/spreadsheetml/2006/main" count="367" uniqueCount="304">
  <si>
    <t>円</t>
    <rPh sb="0" eb="1">
      <t>エン</t>
    </rPh>
    <phoneticPr fontId="3"/>
  </si>
  <si>
    <t>内</t>
    <rPh sb="0" eb="1">
      <t>ウチ</t>
    </rPh>
    <phoneticPr fontId="3"/>
  </si>
  <si>
    <t>訳</t>
    <rPh sb="0" eb="1">
      <t>ワケ</t>
    </rPh>
    <phoneticPr fontId="3"/>
  </si>
  <si>
    <t>医　療　機　関　実　施</t>
    <rPh sb="0" eb="1">
      <t>イ</t>
    </rPh>
    <rPh sb="2" eb="3">
      <t>リョウ</t>
    </rPh>
    <rPh sb="4" eb="5">
      <t>キ</t>
    </rPh>
    <rPh sb="6" eb="7">
      <t>セキ</t>
    </rPh>
    <rPh sb="8" eb="9">
      <t>ジツ</t>
    </rPh>
    <rPh sb="10" eb="11">
      <t>シ</t>
    </rPh>
    <phoneticPr fontId="3"/>
  </si>
  <si>
    <t>差　引　額</t>
    <rPh sb="0" eb="1">
      <t>サ</t>
    </rPh>
    <rPh sb="2" eb="3">
      <t>イン</t>
    </rPh>
    <rPh sb="4" eb="5">
      <t>ガク</t>
    </rPh>
    <phoneticPr fontId="3"/>
  </si>
  <si>
    <t>　</t>
    <phoneticPr fontId="3"/>
  </si>
  <si>
    <t>補　助　基　準　単　価　　　(A)</t>
    <rPh sb="0" eb="1">
      <t>タスク</t>
    </rPh>
    <rPh sb="2" eb="3">
      <t>スケ</t>
    </rPh>
    <rPh sb="4" eb="5">
      <t>モト</t>
    </rPh>
    <rPh sb="6" eb="7">
      <t>ジュン</t>
    </rPh>
    <rPh sb="8" eb="9">
      <t>タン</t>
    </rPh>
    <rPh sb="10" eb="11">
      <t>アタイ</t>
    </rPh>
    <phoneticPr fontId="3"/>
  </si>
  <si>
    <t>保　健　所　実　施</t>
    <rPh sb="0" eb="1">
      <t>タモツ</t>
    </rPh>
    <rPh sb="2" eb="3">
      <t>ケン</t>
    </rPh>
    <rPh sb="4" eb="5">
      <t>トコロ</t>
    </rPh>
    <rPh sb="6" eb="7">
      <t>ミ</t>
    </rPh>
    <rPh sb="8" eb="9">
      <t>シ</t>
    </rPh>
    <phoneticPr fontId="3"/>
  </si>
  <si>
    <t>基　　　準　　　算　　　定　　　額　　　内　　　訳　　　書</t>
    <rPh sb="0" eb="1">
      <t>モト</t>
    </rPh>
    <rPh sb="4" eb="5">
      <t>ジュン</t>
    </rPh>
    <rPh sb="8" eb="9">
      <t>ザン</t>
    </rPh>
    <rPh sb="12" eb="13">
      <t>サダム</t>
    </rPh>
    <rPh sb="16" eb="17">
      <t>ガク</t>
    </rPh>
    <rPh sb="20" eb="21">
      <t>ナイ</t>
    </rPh>
    <rPh sb="24" eb="25">
      <t>ヤク</t>
    </rPh>
    <rPh sb="28" eb="29">
      <t>ショ</t>
    </rPh>
    <phoneticPr fontId="3"/>
  </si>
  <si>
    <t>２／３</t>
    <phoneticPr fontId="3"/>
  </si>
  <si>
    <t>（C) ＝ (A) － (B)</t>
    <phoneticPr fontId="3"/>
  </si>
  <si>
    <t>(A)</t>
    <phoneticPr fontId="3"/>
  </si>
  <si>
    <t>(B)</t>
    <phoneticPr fontId="3"/>
  </si>
  <si>
    <t>(D)</t>
    <phoneticPr fontId="3"/>
  </si>
  <si>
    <t>(E)</t>
    <phoneticPr fontId="3"/>
  </si>
  <si>
    <t>(F)</t>
    <phoneticPr fontId="3"/>
  </si>
  <si>
    <t>(G)</t>
    <phoneticPr fontId="3"/>
  </si>
  <si>
    <t>寄　　附　　金
その他の収入額</t>
    <rPh sb="0" eb="1">
      <t>ヤドリキ</t>
    </rPh>
    <rPh sb="3" eb="4">
      <t>フ</t>
    </rPh>
    <rPh sb="6" eb="7">
      <t>キン</t>
    </rPh>
    <rPh sb="10" eb="11">
      <t>タ</t>
    </rPh>
    <rPh sb="12" eb="14">
      <t>シュウニュウ</t>
    </rPh>
    <rPh sb="14" eb="15">
      <t>ガク</t>
    </rPh>
    <phoneticPr fontId="3"/>
  </si>
  <si>
    <t>総　事　業　費</t>
    <rPh sb="0" eb="1">
      <t>フサ</t>
    </rPh>
    <rPh sb="2" eb="3">
      <t>コト</t>
    </rPh>
    <rPh sb="4" eb="5">
      <t>ギョウ</t>
    </rPh>
    <rPh sb="6" eb="7">
      <t>ヒ</t>
    </rPh>
    <phoneticPr fontId="3"/>
  </si>
  <si>
    <t>基　準　算　定　額</t>
    <rPh sb="0" eb="1">
      <t>モト</t>
    </rPh>
    <rPh sb="2" eb="3">
      <t>ジュン</t>
    </rPh>
    <rPh sb="4" eb="5">
      <t>ザン</t>
    </rPh>
    <rPh sb="6" eb="7">
      <t>サダム</t>
    </rPh>
    <rPh sb="8" eb="9">
      <t>ガク</t>
    </rPh>
    <phoneticPr fontId="3"/>
  </si>
  <si>
    <t>都　補　助　基　本　額</t>
    <rPh sb="0" eb="1">
      <t>ト</t>
    </rPh>
    <rPh sb="2" eb="3">
      <t>タスク</t>
    </rPh>
    <rPh sb="4" eb="5">
      <t>スケ</t>
    </rPh>
    <rPh sb="6" eb="7">
      <t>モト</t>
    </rPh>
    <rPh sb="8" eb="9">
      <t>ホン</t>
    </rPh>
    <rPh sb="10" eb="11">
      <t>ガク</t>
    </rPh>
    <phoneticPr fontId="3"/>
  </si>
  <si>
    <t>補　助　率</t>
    <rPh sb="0" eb="1">
      <t>タスク</t>
    </rPh>
    <rPh sb="2" eb="3">
      <t>スケ</t>
    </rPh>
    <rPh sb="4" eb="5">
      <t>リツ</t>
    </rPh>
    <phoneticPr fontId="3"/>
  </si>
  <si>
    <t>基　準　算　定　額　　(A) × (B)</t>
    <rPh sb="0" eb="1">
      <t>モト</t>
    </rPh>
    <rPh sb="2" eb="3">
      <t>ジュン</t>
    </rPh>
    <rPh sb="4" eb="5">
      <t>ザン</t>
    </rPh>
    <rPh sb="6" eb="7">
      <t>サダム</t>
    </rPh>
    <rPh sb="8" eb="9">
      <t>ガク</t>
    </rPh>
    <phoneticPr fontId="3"/>
  </si>
  <si>
    <t>〔事業予算額〕</t>
    <rPh sb="1" eb="3">
      <t>ジギョウ</t>
    </rPh>
    <rPh sb="3" eb="6">
      <t>ヨサンガク</t>
    </rPh>
    <phoneticPr fontId="3"/>
  </si>
  <si>
    <t>総事業費</t>
    <rPh sb="0" eb="4">
      <t>ソウジギョウヒ</t>
    </rPh>
    <phoneticPr fontId="3"/>
  </si>
  <si>
    <t>内　　　　訳</t>
    <rPh sb="0" eb="1">
      <t>ウチ</t>
    </rPh>
    <rPh sb="5" eb="6">
      <t>ヤク</t>
    </rPh>
    <phoneticPr fontId="3"/>
  </si>
  <si>
    <t>寄附金その他の収入額（B)</t>
    <rPh sb="0" eb="3">
      <t>キフキン</t>
    </rPh>
    <rPh sb="5" eb="6">
      <t>タ</t>
    </rPh>
    <rPh sb="7" eb="9">
      <t>シュウニュウ</t>
    </rPh>
    <rPh sb="9" eb="10">
      <t>ガク</t>
    </rPh>
    <phoneticPr fontId="3"/>
  </si>
  <si>
    <t>区分</t>
    <rPh sb="0" eb="2">
      <t>クブン</t>
    </rPh>
    <phoneticPr fontId="3"/>
  </si>
  <si>
    <t>対　象　経　費</t>
    <rPh sb="0" eb="1">
      <t>タイ</t>
    </rPh>
    <rPh sb="2" eb="3">
      <t>ゾウ</t>
    </rPh>
    <rPh sb="4" eb="5">
      <t>キョウ</t>
    </rPh>
    <rPh sb="6" eb="7">
      <t>ヒ</t>
    </rPh>
    <phoneticPr fontId="3"/>
  </si>
  <si>
    <t>計</t>
    <rPh sb="0" eb="1">
      <t>ケイ</t>
    </rPh>
    <phoneticPr fontId="3"/>
  </si>
  <si>
    <t>この抄本は、原本と相違ないことを証明する。</t>
    <rPh sb="2" eb="4">
      <t>ショウホン</t>
    </rPh>
    <rPh sb="6" eb="8">
      <t>ゲンポン</t>
    </rPh>
    <rPh sb="9" eb="11">
      <t>ソウイ</t>
    </rPh>
    <rPh sb="16" eb="18">
      <t>ショウメイ</t>
    </rPh>
    <phoneticPr fontId="3"/>
  </si>
  <si>
    <t>100mmミラーカメラ</t>
    <phoneticPr fontId="3"/>
  </si>
  <si>
    <t>X　　　　　線　　　　　撮　　　　　影</t>
    <rPh sb="6" eb="7">
      <t>セン</t>
    </rPh>
    <rPh sb="12" eb="13">
      <t>サツ</t>
    </rPh>
    <rPh sb="18" eb="19">
      <t>カゲ</t>
    </rPh>
    <phoneticPr fontId="3"/>
  </si>
  <si>
    <t>70mm</t>
    <phoneticPr fontId="3"/>
  </si>
  <si>
    <t>ミラーカメラ</t>
    <phoneticPr fontId="3"/>
  </si>
  <si>
    <t>100mm</t>
    <phoneticPr fontId="3"/>
  </si>
  <si>
    <t>レンズ</t>
    <phoneticPr fontId="3"/>
  </si>
  <si>
    <t>カメラ</t>
    <phoneticPr fontId="3"/>
  </si>
  <si>
    <t>(注）</t>
    <rPh sb="1" eb="2">
      <t>チュウ</t>
    </rPh>
    <phoneticPr fontId="3"/>
  </si>
  <si>
    <t>(注）※　内訳には、学校(施設）名ごとの対象人数 ( 学校等は当該年度入学した学生又は生徒 ) を記入してください。</t>
    <rPh sb="1" eb="2">
      <t>チュウ</t>
    </rPh>
    <rPh sb="5" eb="7">
      <t>ウチワケ</t>
    </rPh>
    <rPh sb="10" eb="12">
      <t>ガッコウ</t>
    </rPh>
    <rPh sb="13" eb="15">
      <t>シセツ</t>
    </rPh>
    <rPh sb="16" eb="17">
      <t>ナ</t>
    </rPh>
    <rPh sb="20" eb="22">
      <t>タイショウ</t>
    </rPh>
    <rPh sb="22" eb="24">
      <t>ニンズウ</t>
    </rPh>
    <rPh sb="27" eb="29">
      <t>ガッコウ</t>
    </rPh>
    <rPh sb="29" eb="30">
      <t>ナド</t>
    </rPh>
    <rPh sb="31" eb="33">
      <t>トウガイ</t>
    </rPh>
    <rPh sb="33" eb="35">
      <t>ネンド</t>
    </rPh>
    <rPh sb="35" eb="37">
      <t>ニュウガク</t>
    </rPh>
    <rPh sb="39" eb="41">
      <t>ガクセイ</t>
    </rPh>
    <rPh sb="41" eb="42">
      <t>マタ</t>
    </rPh>
    <rPh sb="43" eb="45">
      <t>セイト</t>
    </rPh>
    <rPh sb="49" eb="51">
      <t>キニュウ</t>
    </rPh>
    <phoneticPr fontId="3"/>
  </si>
  <si>
    <t>記入上の注意</t>
    <rPh sb="0" eb="2">
      <t>キニュウ</t>
    </rPh>
    <rPh sb="2" eb="3">
      <t>ジョウ</t>
    </rPh>
    <rPh sb="4" eb="6">
      <t>チュウイ</t>
    </rPh>
    <phoneticPr fontId="3"/>
  </si>
  <si>
    <t xml:space="preserve"> 補助対象外</t>
    <rPh sb="1" eb="3">
      <t>ホジョ</t>
    </rPh>
    <rPh sb="3" eb="6">
      <t>タイショウガイ</t>
    </rPh>
    <phoneticPr fontId="3"/>
  </si>
  <si>
    <t xml:space="preserve"> 補助対象</t>
    <rPh sb="1" eb="3">
      <t>ホジョ</t>
    </rPh>
    <rPh sb="3" eb="5">
      <t>タイショウ</t>
    </rPh>
    <phoneticPr fontId="3"/>
  </si>
  <si>
    <t>施設</t>
    <rPh sb="0" eb="2">
      <t>シセツ</t>
    </rPh>
    <phoneticPr fontId="3"/>
  </si>
  <si>
    <t>[施設名]</t>
    <rPh sb="1" eb="3">
      <t>シセツ</t>
    </rPh>
    <rPh sb="3" eb="4">
      <t>メイ</t>
    </rPh>
    <phoneticPr fontId="3"/>
  </si>
  <si>
    <t>[学校名]</t>
    <rPh sb="1" eb="3">
      <t>ガッコウ</t>
    </rPh>
    <rPh sb="3" eb="4">
      <t>メイ</t>
    </rPh>
    <phoneticPr fontId="3"/>
  </si>
  <si>
    <t>① 1年生</t>
    <rPh sb="3" eb="5">
      <t>ネンセイ</t>
    </rPh>
    <phoneticPr fontId="3"/>
  </si>
  <si>
    <t>備　　考</t>
    <rPh sb="0" eb="1">
      <t>ソナエ</t>
    </rPh>
    <rPh sb="3" eb="4">
      <t>コウ</t>
    </rPh>
    <phoneticPr fontId="3"/>
  </si>
  <si>
    <t>学校（施設）名</t>
    <rPh sb="0" eb="1">
      <t>ガク</t>
    </rPh>
    <rPh sb="1" eb="2">
      <t>コウ</t>
    </rPh>
    <rPh sb="3" eb="4">
      <t>シ</t>
    </rPh>
    <rPh sb="4" eb="5">
      <t>セツ</t>
    </rPh>
    <rPh sb="6" eb="7">
      <t>ナ</t>
    </rPh>
    <phoneticPr fontId="3"/>
  </si>
  <si>
    <t>東京都知事</t>
    <rPh sb="0" eb="3">
      <t>トウキョウト</t>
    </rPh>
    <rPh sb="3" eb="5">
      <t>チジ</t>
    </rPh>
    <phoneticPr fontId="3"/>
  </si>
  <si>
    <t>殿</t>
    <rPh sb="0" eb="1">
      <t>ド</t>
    </rPh>
    <phoneticPr fontId="3"/>
  </si>
  <si>
    <t>申請者</t>
    <rPh sb="0" eb="3">
      <t>シンセイシャ</t>
    </rPh>
    <phoneticPr fontId="3"/>
  </si>
  <si>
    <t>記</t>
    <rPh sb="0" eb="1">
      <t>キ</t>
    </rPh>
    <phoneticPr fontId="3"/>
  </si>
  <si>
    <t>(H) ＝ (F) × (G)</t>
    <phoneticPr fontId="3"/>
  </si>
  <si>
    <t>[基準算定額]</t>
    <rPh sb="1" eb="3">
      <t>キジュン</t>
    </rPh>
    <rPh sb="3" eb="5">
      <t>サンテイ</t>
    </rPh>
    <rPh sb="5" eb="6">
      <t>ガク</t>
    </rPh>
    <phoneticPr fontId="3"/>
  </si>
  <si>
    <t>区　　　　　　　分</t>
    <rPh sb="0" eb="1">
      <t>ク</t>
    </rPh>
    <rPh sb="8" eb="9">
      <t>ブン</t>
    </rPh>
    <phoneticPr fontId="3"/>
  </si>
  <si>
    <t>合　　　　　　計</t>
    <rPh sb="0" eb="1">
      <t>ゴウ</t>
    </rPh>
    <rPh sb="7" eb="8">
      <t>ケイ</t>
    </rPh>
    <phoneticPr fontId="3"/>
  </si>
  <si>
    <t>　所在地</t>
    <rPh sb="1" eb="4">
      <t>ショザイチ</t>
    </rPh>
    <phoneticPr fontId="3"/>
  </si>
  <si>
    <t>　法人名（機関名）</t>
    <rPh sb="1" eb="3">
      <t>ホウジン</t>
    </rPh>
    <rPh sb="3" eb="4">
      <t>メイ</t>
    </rPh>
    <rPh sb="5" eb="7">
      <t>キカン</t>
    </rPh>
    <rPh sb="7" eb="8">
      <t>メイ</t>
    </rPh>
    <phoneticPr fontId="3"/>
  </si>
  <si>
    <t>　代表者職・氏名</t>
    <rPh sb="1" eb="4">
      <t>ダイヒョウシャ</t>
    </rPh>
    <rPh sb="4" eb="5">
      <t>ショク</t>
    </rPh>
    <rPh sb="6" eb="8">
      <t>シメイ</t>
    </rPh>
    <phoneticPr fontId="3"/>
  </si>
  <si>
    <t>金</t>
    <rPh sb="0" eb="1">
      <t>キン</t>
    </rPh>
    <phoneticPr fontId="3"/>
  </si>
  <si>
    <t>　</t>
    <phoneticPr fontId="3"/>
  </si>
  <si>
    <t>法人番号</t>
    <rPh sb="0" eb="2">
      <t>ホウジン</t>
    </rPh>
    <rPh sb="2" eb="4">
      <t>バンゴウ</t>
    </rPh>
    <phoneticPr fontId="24"/>
  </si>
  <si>
    <t>担当部署名</t>
    <rPh sb="0" eb="2">
      <t>タントウ</t>
    </rPh>
    <rPh sb="2" eb="4">
      <t>ブショ</t>
    </rPh>
    <rPh sb="4" eb="5">
      <t>メイ</t>
    </rPh>
    <phoneticPr fontId="3"/>
  </si>
  <si>
    <t>連絡先（直通）</t>
    <rPh sb="0" eb="3">
      <t>レンラクサキ</t>
    </rPh>
    <rPh sb="4" eb="6">
      <t>チョクツウ</t>
    </rPh>
    <phoneticPr fontId="3"/>
  </si>
  <si>
    <t>メールアドレス</t>
    <phoneticPr fontId="3"/>
  </si>
  <si>
    <t>代表者職</t>
    <rPh sb="0" eb="3">
      <t>ダイヒョウシャ</t>
    </rPh>
    <rPh sb="3" eb="4">
      <t>ショク</t>
    </rPh>
    <phoneticPr fontId="3"/>
  </si>
  <si>
    <t>代表者名</t>
    <rPh sb="0" eb="3">
      <t>ダイヒョウシャ</t>
    </rPh>
    <rPh sb="3" eb="4">
      <t>メイ</t>
    </rPh>
    <phoneticPr fontId="3"/>
  </si>
  <si>
    <t>㊞</t>
    <phoneticPr fontId="3"/>
  </si>
  <si>
    <t>■基本情報</t>
    <rPh sb="1" eb="3">
      <t>キホン</t>
    </rPh>
    <rPh sb="3" eb="5">
      <t>ジョウホウ</t>
    </rPh>
    <phoneticPr fontId="3"/>
  </si>
  <si>
    <t>専門学校</t>
    <rPh sb="0" eb="2">
      <t>センモン</t>
    </rPh>
    <rPh sb="2" eb="4">
      <t>ガッコウ</t>
    </rPh>
    <phoneticPr fontId="3"/>
  </si>
  <si>
    <t>専修学校</t>
    <rPh sb="0" eb="2">
      <t>センシュウ</t>
    </rPh>
    <rPh sb="2" eb="4">
      <t>ガッコウ</t>
    </rPh>
    <phoneticPr fontId="3"/>
  </si>
  <si>
    <t>大学</t>
    <rPh sb="0" eb="2">
      <t>ダイガク</t>
    </rPh>
    <phoneticPr fontId="3"/>
  </si>
  <si>
    <t>短期大学</t>
    <rPh sb="0" eb="2">
      <t>タンキ</t>
    </rPh>
    <rPh sb="2" eb="4">
      <t>ダイガク</t>
    </rPh>
    <phoneticPr fontId="3"/>
  </si>
  <si>
    <t>高等学校</t>
    <rPh sb="0" eb="2">
      <t>コウトウ</t>
    </rPh>
    <rPh sb="2" eb="4">
      <t>ガッコウ</t>
    </rPh>
    <phoneticPr fontId="3"/>
  </si>
  <si>
    <t xml:space="preserve">　代表者職・氏名 </t>
    <rPh sb="1" eb="4">
      <t>ダイヒョウシャ</t>
    </rPh>
    <rPh sb="4" eb="5">
      <t>ショク</t>
    </rPh>
    <rPh sb="6" eb="8">
      <t>シメイ</t>
    </rPh>
    <phoneticPr fontId="3"/>
  </si>
  <si>
    <t>（A）円</t>
    <rPh sb="3" eb="4">
      <t>エン</t>
    </rPh>
    <phoneticPr fontId="3"/>
  </si>
  <si>
    <t>一次検診として実施する直接撮影に</t>
    <rPh sb="0" eb="2">
      <t>イチジ</t>
    </rPh>
    <rPh sb="2" eb="4">
      <t>ケンシン</t>
    </rPh>
    <rPh sb="7" eb="9">
      <t>ジッシ</t>
    </rPh>
    <rPh sb="11" eb="13">
      <t>チョクセツ</t>
    </rPh>
    <rPh sb="13" eb="15">
      <t>サツエイ</t>
    </rPh>
    <phoneticPr fontId="3"/>
  </si>
  <si>
    <t>ついては医療機関100mmﾐﾗｰｶﾒﾗに</t>
    <rPh sb="4" eb="6">
      <t>イリョウ</t>
    </rPh>
    <rPh sb="6" eb="8">
      <t>キカン</t>
    </rPh>
    <phoneticPr fontId="3"/>
  </si>
  <si>
    <t>計上して下さい</t>
    <rPh sb="0" eb="2">
      <t>ケイジョウ</t>
    </rPh>
    <rPh sb="4" eb="5">
      <t>クダ</t>
    </rPh>
    <phoneticPr fontId="3"/>
  </si>
  <si>
    <t>（注）</t>
    <rPh sb="1" eb="2">
      <t>チュウ</t>
    </rPh>
    <phoneticPr fontId="3"/>
  </si>
  <si>
    <t>事業予算＝（A)－(B)－(H)</t>
    <rPh sb="0" eb="2">
      <t>ジギョウ</t>
    </rPh>
    <rPh sb="2" eb="4">
      <t>ヨサン</t>
    </rPh>
    <phoneticPr fontId="3"/>
  </si>
  <si>
    <t>結核予防費都補助金   （H)</t>
    <rPh sb="0" eb="2">
      <t>ケッカク</t>
    </rPh>
    <rPh sb="2" eb="4">
      <t>ヨボウ</t>
    </rPh>
    <rPh sb="4" eb="5">
      <t>ヒ</t>
    </rPh>
    <rPh sb="5" eb="6">
      <t>ト</t>
    </rPh>
    <rPh sb="6" eb="9">
      <t>ホジョキン</t>
    </rPh>
    <phoneticPr fontId="3"/>
  </si>
  <si>
    <t>(1) 学校等において、当該年度に入学した者と、新型コロナウイルス感染症の影響により実施体制が整わない等、やむを得ない事由によって令和５年度入学生で入学年度に健康診断を実施できなかった者が補助対象です。</t>
  </si>
  <si>
    <t>法人名</t>
    <rPh sb="0" eb="2">
      <t>ホウジン</t>
    </rPh>
    <rPh sb="2" eb="3">
      <t>メイ</t>
    </rPh>
    <phoneticPr fontId="3"/>
  </si>
  <si>
    <t>←複数枚となる場合は、最終の頁にのみ合計を記入ください。</t>
    <phoneticPr fontId="3"/>
  </si>
  <si>
    <t xml:space="preserve">  </t>
    <phoneticPr fontId="3"/>
  </si>
  <si>
    <t>　　 ※　施設においては、65歳以上の者が対象となります。</t>
    <rPh sb="5" eb="7">
      <t>シセツ</t>
    </rPh>
    <rPh sb="15" eb="16">
      <t>サイ</t>
    </rPh>
    <rPh sb="16" eb="18">
      <t>イジョウ</t>
    </rPh>
    <rPh sb="19" eb="20">
      <t>モノ</t>
    </rPh>
    <rPh sb="21" eb="23">
      <t>タイショウ</t>
    </rPh>
    <phoneticPr fontId="3"/>
  </si>
  <si>
    <t xml:space="preserve">   所 在 地 </t>
    <rPh sb="3" eb="4">
      <t>ショ</t>
    </rPh>
    <rPh sb="5" eb="6">
      <t>ザイ</t>
    </rPh>
    <rPh sb="7" eb="8">
      <t>チ</t>
    </rPh>
    <phoneticPr fontId="3"/>
  </si>
  <si>
    <t>委託料</t>
    <rPh sb="0" eb="3">
      <t>イタクリョウ</t>
    </rPh>
    <phoneticPr fontId="3"/>
  </si>
  <si>
    <t>選択して下さい▼</t>
    <rPh sb="0" eb="2">
      <t>センタク</t>
    </rPh>
    <rPh sb="4" eb="5">
      <t>クダ</t>
    </rPh>
    <phoneticPr fontId="3"/>
  </si>
  <si>
    <t>神奈川県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</si>
  <si>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</si>
  <si>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</si>
  <si>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</si>
  <si>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</si>
  <si>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</si>
  <si>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</si>
  <si>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</si>
  <si>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</si>
  <si>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</si>
  <si>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</si>
  <si>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</si>
  <si>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</si>
  <si>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</si>
  <si>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</si>
  <si>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</si>
  <si>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</si>
  <si>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</si>
  <si>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</si>
  <si>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</si>
  <si>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</si>
  <si>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</si>
  <si>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</si>
  <si>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</si>
  <si>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</si>
  <si>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</si>
  <si>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</si>
  <si>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</si>
  <si>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</si>
  <si>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</si>
  <si>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</si>
  <si>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</si>
  <si>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</si>
  <si>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</si>
  <si>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</si>
  <si>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</si>
  <si>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</si>
  <si>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</si>
  <si>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</si>
  <si>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</si>
  <si>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</si>
  <si>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</si>
  <si>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</si>
  <si>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</si>
  <si>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</si>
  <si>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</si>
  <si>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</si>
  <si>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※万が一上記変更が生じた場合は、必ず審査担当者までご連絡お願いします</t>
    <rPh sb="1" eb="2">
      <t>マン</t>
    </rPh>
    <rPh sb="3" eb="4">
      <t>イチ</t>
    </rPh>
    <rPh sb="4" eb="6">
      <t>ジョウキ</t>
    </rPh>
    <rPh sb="6" eb="8">
      <t>ヘンコウ</t>
    </rPh>
    <rPh sb="9" eb="10">
      <t>ショウ</t>
    </rPh>
    <rPh sb="12" eb="14">
      <t>バアイ</t>
    </rPh>
    <rPh sb="16" eb="17">
      <t>カナラ</t>
    </rPh>
    <rPh sb="18" eb="20">
      <t>シンサ</t>
    </rPh>
    <rPh sb="20" eb="23">
      <t>タントウシャ</t>
    </rPh>
    <rPh sb="26" eb="28">
      <t>レンラク</t>
    </rPh>
    <rPh sb="29" eb="30">
      <t>ネガ</t>
    </rPh>
    <phoneticPr fontId="3"/>
  </si>
  <si>
    <t>都道府県</t>
    <rPh sb="0" eb="4">
      <t>トドウフケン</t>
    </rPh>
    <phoneticPr fontId="3"/>
  </si>
  <si>
    <t>郵便番号　　　　　</t>
    <rPh sb="0" eb="4">
      <t>ユウビンバンゴウ</t>
    </rPh>
    <phoneticPr fontId="3"/>
  </si>
  <si>
    <t>法 人 名</t>
    <rPh sb="0" eb="1">
      <t>ホウ</t>
    </rPh>
    <rPh sb="2" eb="3">
      <t>ヒト</t>
    </rPh>
    <rPh sb="4" eb="5">
      <t>メイ</t>
    </rPh>
    <phoneticPr fontId="23"/>
  </si>
  <si>
    <t>(    年課程）</t>
  </si>
  <si>
    <t>補助対象外</t>
    <rPh sb="0" eb="2">
      <t>ホジョ</t>
    </rPh>
    <rPh sb="2" eb="4">
      <t>タイショウ</t>
    </rPh>
    <rPh sb="4" eb="5">
      <t>ガイ</t>
    </rPh>
    <phoneticPr fontId="3"/>
  </si>
  <si>
    <t>➂2年生以上</t>
  </si>
  <si>
    <t>➂2年生以上</t>
    <phoneticPr fontId="3"/>
  </si>
  <si>
    <t>➃留年生</t>
  </si>
  <si>
    <t>➃留年生</t>
    <phoneticPr fontId="3"/>
  </si>
  <si>
    <r>
      <t>⑤編入生</t>
    </r>
    <r>
      <rPr>
        <sz val="9"/>
        <rFont val="游ゴシック"/>
        <family val="3"/>
        <charset val="128"/>
      </rPr>
      <t>(※)</t>
    </r>
    <phoneticPr fontId="3"/>
  </si>
  <si>
    <r>
      <t>② 編入生</t>
    </r>
    <r>
      <rPr>
        <sz val="9"/>
        <rFont val="游ゴシック"/>
        <family val="3"/>
        <charset val="128"/>
      </rPr>
      <t>(※)</t>
    </r>
    <rPh sb="2" eb="4">
      <t>ヘンニュウ</t>
    </rPh>
    <rPh sb="4" eb="5">
      <t>セイ</t>
    </rPh>
    <phoneticPr fontId="3"/>
  </si>
  <si>
    <t>[施設名]</t>
    <phoneticPr fontId="3"/>
  </si>
  <si>
    <t>⑥ 65歳以上</t>
    <rPh sb="4" eb="7">
      <t>サイイジョウ</t>
    </rPh>
    <phoneticPr fontId="3"/>
  </si>
  <si>
    <t>⑦ 65歳未満</t>
    <rPh sb="4" eb="7">
      <t>サイミマン</t>
    </rPh>
    <phoneticPr fontId="3"/>
  </si>
  <si>
    <t>[学校名]</t>
    <phoneticPr fontId="3"/>
  </si>
  <si>
    <t>学校</t>
    <rPh sb="0" eb="2">
      <t>ガッコウ</t>
    </rPh>
    <phoneticPr fontId="3"/>
  </si>
  <si>
    <r>
      <t>計　</t>
    </r>
    <r>
      <rPr>
        <sz val="9"/>
        <rFont val="游ゴシック"/>
        <family val="3"/>
        <charset val="128"/>
      </rPr>
      <t>（補助対象者①②⑥のみ自動計上）</t>
    </r>
    <rPh sb="0" eb="1">
      <t>ケイ</t>
    </rPh>
    <rPh sb="3" eb="5">
      <t>ホジョ</t>
    </rPh>
    <rPh sb="5" eb="7">
      <t>タイショウ</t>
    </rPh>
    <rPh sb="7" eb="8">
      <t>シャ</t>
    </rPh>
    <rPh sb="13" eb="15">
      <t>ジドウ</t>
    </rPh>
    <rPh sb="15" eb="17">
      <t>ケイジョウ</t>
    </rPh>
    <phoneticPr fontId="3"/>
  </si>
  <si>
    <r>
      <t>　　　合　　　　　計　</t>
    </r>
    <r>
      <rPr>
        <sz val="9"/>
        <rFont val="游ゴシック"/>
        <family val="3"/>
        <charset val="128"/>
      </rPr>
      <t>（補助対象者①②⑥のみ自動計上）</t>
    </r>
    <rPh sb="3" eb="4">
      <t>ゴウ</t>
    </rPh>
    <rPh sb="9" eb="10">
      <t>ケイ</t>
    </rPh>
    <rPh sb="22" eb="24">
      <t>ジドウ</t>
    </rPh>
    <rPh sb="24" eb="26">
      <t>ケイジョウ</t>
    </rPh>
    <phoneticPr fontId="3"/>
  </si>
  <si>
    <r>
      <t xml:space="preserve">                                  計　</t>
    </r>
    <r>
      <rPr>
        <sz val="9"/>
        <rFont val="游ゴシック"/>
        <family val="3"/>
        <charset val="128"/>
      </rPr>
      <t>（補助対象者①②⑥のみ自動計上）</t>
    </r>
    <rPh sb="34" eb="35">
      <t>ケイ</t>
    </rPh>
    <rPh sb="37" eb="39">
      <t>ホジョ</t>
    </rPh>
    <rPh sb="39" eb="41">
      <t>タイショウ</t>
    </rPh>
    <rPh sb="41" eb="42">
      <t>シャ</t>
    </rPh>
    <rPh sb="47" eb="49">
      <t>ジドウ</t>
    </rPh>
    <rPh sb="49" eb="51">
      <t>ケイジョウ</t>
    </rPh>
    <phoneticPr fontId="3"/>
  </si>
  <si>
    <t>(I)</t>
    <phoneticPr fontId="3"/>
  </si>
  <si>
    <t>(J)</t>
    <phoneticPr fontId="3"/>
  </si>
  <si>
    <t>施設も補助対象外です。</t>
    <rPh sb="0" eb="2">
      <t>シセツ</t>
    </rPh>
    <rPh sb="3" eb="5">
      <t>ホジョ</t>
    </rPh>
    <rPh sb="5" eb="7">
      <t>タイショウ</t>
    </rPh>
    <rPh sb="7" eb="8">
      <t>ガイ</t>
    </rPh>
    <phoneticPr fontId="3"/>
  </si>
  <si>
    <t>○他法人からの編入生（②）は補助対象となります。</t>
    <phoneticPr fontId="3"/>
  </si>
  <si>
    <t>○八王子市は、学校及び</t>
    <rPh sb="1" eb="4">
      <t>ハチオウジ</t>
    </rPh>
    <rPh sb="4" eb="5">
      <t>シ</t>
    </rPh>
    <rPh sb="7" eb="9">
      <t>ガッコウ</t>
    </rPh>
    <rPh sb="9" eb="10">
      <t>オヨ</t>
    </rPh>
    <phoneticPr fontId="3"/>
  </si>
  <si>
    <t>(6) 学校（施設）ごとに記入して下さい。3校（施設）以上の場合は、複数用の様式にてご記入下さい</t>
    <phoneticPr fontId="3"/>
  </si>
  <si>
    <t>(5) 施設等において、入所者が補助対象です。通所者や職員等は補助対象外です</t>
    <phoneticPr fontId="3"/>
  </si>
  <si>
    <t>(4) 施設等において、当該年度に65歳以上に達する者が補助対象です</t>
    <phoneticPr fontId="3"/>
  </si>
  <si>
    <t>(3) 学校等において、前年度以前に実施した者は、補助対象外です</t>
    <phoneticPr fontId="3"/>
  </si>
  <si>
    <t>(2) 学校等において、当該年度に入学し、健康診断を実施した者が補助対象です</t>
    <phoneticPr fontId="3"/>
  </si>
  <si>
    <t>(1) 本事業は、当該年度中に健診の実施から健診相手先への支払までが完了するものが補助対象です。</t>
    <rPh sb="4" eb="5">
      <t>ホン</t>
    </rPh>
    <rPh sb="5" eb="7">
      <t>ジギョウ</t>
    </rPh>
    <rPh sb="9" eb="11">
      <t>トウガイ</t>
    </rPh>
    <rPh sb="11" eb="14">
      <t>ネンドチュウ</t>
    </rPh>
    <rPh sb="15" eb="17">
      <t>ケンシン</t>
    </rPh>
    <rPh sb="18" eb="20">
      <t>ジッシ</t>
    </rPh>
    <rPh sb="22" eb="24">
      <t>ケンシン</t>
    </rPh>
    <rPh sb="24" eb="26">
      <t>アイテ</t>
    </rPh>
    <rPh sb="26" eb="27">
      <t>サキ</t>
    </rPh>
    <rPh sb="29" eb="31">
      <t>シハラ</t>
    </rPh>
    <rPh sb="34" eb="36">
      <t>カンリョウ</t>
    </rPh>
    <rPh sb="41" eb="43">
      <t>ホジョ</t>
    </rPh>
    <rPh sb="43" eb="45">
      <t>タイショウ</t>
    </rPh>
    <phoneticPr fontId="3"/>
  </si>
  <si>
    <t>都　補　助　所　要　額　</t>
    <rPh sb="0" eb="1">
      <t>ト</t>
    </rPh>
    <rPh sb="2" eb="3">
      <t>タスク</t>
    </rPh>
    <rPh sb="4" eb="5">
      <t>スケ</t>
    </rPh>
    <rPh sb="6" eb="7">
      <t>ショ</t>
    </rPh>
    <rPh sb="8" eb="9">
      <t>ヨウ</t>
    </rPh>
    <rPh sb="10" eb="11">
      <t>ガク</t>
    </rPh>
    <phoneticPr fontId="3"/>
  </si>
  <si>
    <t>法人番号</t>
    <rPh sb="0" eb="2">
      <t>ホウジン</t>
    </rPh>
    <rPh sb="2" eb="4">
      <t>バンゴウ</t>
    </rPh>
    <phoneticPr fontId="3"/>
  </si>
  <si>
    <t>法人名</t>
    <rPh sb="0" eb="2">
      <t>ホウジン</t>
    </rPh>
    <rPh sb="2" eb="3">
      <t>メイ</t>
    </rPh>
    <phoneticPr fontId="3"/>
  </si>
  <si>
    <t>都道府県</t>
    <rPh sb="0" eb="4">
      <t>トドウフケン</t>
    </rPh>
    <phoneticPr fontId="3"/>
  </si>
  <si>
    <t>所在地</t>
    <rPh sb="0" eb="3">
      <t>ショザイチ</t>
    </rPh>
    <phoneticPr fontId="3"/>
  </si>
  <si>
    <t>交付申請日</t>
    <rPh sb="0" eb="2">
      <t>コウフ</t>
    </rPh>
    <rPh sb="2" eb="4">
      <t>シンセイ</t>
    </rPh>
    <rPh sb="4" eb="5">
      <t>ビ</t>
    </rPh>
    <phoneticPr fontId="3"/>
  </si>
  <si>
    <t>事業予算</t>
    <rPh sb="0" eb="2">
      <t>ジギョウ</t>
    </rPh>
    <rPh sb="2" eb="4">
      <t>ヨサン</t>
    </rPh>
    <phoneticPr fontId="3"/>
  </si>
  <si>
    <t>対象経費総額</t>
    <rPh sb="0" eb="2">
      <t>タイショウ</t>
    </rPh>
    <rPh sb="2" eb="4">
      <t>ケイヒ</t>
    </rPh>
    <rPh sb="4" eb="6">
      <t>ソウガク</t>
    </rPh>
    <phoneticPr fontId="3"/>
  </si>
  <si>
    <t>総事業予定経費総額</t>
    <rPh sb="0" eb="1">
      <t>ソウ</t>
    </rPh>
    <rPh sb="1" eb="3">
      <t>ジギョウ</t>
    </rPh>
    <rPh sb="3" eb="5">
      <t>ヨテイ</t>
    </rPh>
    <rPh sb="5" eb="7">
      <t>ケイヒ</t>
    </rPh>
    <rPh sb="7" eb="9">
      <t>ソウガク</t>
    </rPh>
    <phoneticPr fontId="3"/>
  </si>
  <si>
    <t>代表者名</t>
    <rPh sb="0" eb="3">
      <t>ダイヒョウシャ</t>
    </rPh>
    <rPh sb="3" eb="4">
      <t>メイ</t>
    </rPh>
    <phoneticPr fontId="3"/>
  </si>
  <si>
    <t>代表者職</t>
    <rPh sb="0" eb="3">
      <t>ダイヒョウシャ</t>
    </rPh>
    <rPh sb="3" eb="4">
      <t>ショク</t>
    </rPh>
    <phoneticPr fontId="3"/>
  </si>
  <si>
    <t>対象経費の支出予定額（Ｄ）</t>
    <rPh sb="0" eb="2">
      <t>タイショウ</t>
    </rPh>
    <rPh sb="2" eb="4">
      <t>ケイヒ</t>
    </rPh>
    <rPh sb="5" eb="7">
      <t>シシュツ</t>
    </rPh>
    <rPh sb="7" eb="9">
      <t>ヨテイ</t>
    </rPh>
    <rPh sb="9" eb="10">
      <t>ガク</t>
    </rPh>
    <phoneticPr fontId="3"/>
  </si>
  <si>
    <t>都補助基本額（Ｆ）</t>
    <rPh sb="0" eb="1">
      <t>ト</t>
    </rPh>
    <rPh sb="1" eb="3">
      <t>ホジョ</t>
    </rPh>
    <rPh sb="3" eb="5">
      <t>キホン</t>
    </rPh>
    <rPh sb="5" eb="6">
      <t>ガク</t>
    </rPh>
    <phoneticPr fontId="3"/>
  </si>
  <si>
    <t>寄附金その他の収入額（Ｂ）</t>
    <rPh sb="0" eb="3">
      <t>キフキン</t>
    </rPh>
    <rPh sb="5" eb="6">
      <t>タ</t>
    </rPh>
    <rPh sb="7" eb="9">
      <t>シュウニュウ</t>
    </rPh>
    <rPh sb="9" eb="10">
      <t>ガク</t>
    </rPh>
    <phoneticPr fontId="3"/>
  </si>
  <si>
    <t>総事業費（Ａ）</t>
    <rPh sb="0" eb="4">
      <t>ソウジギョウヒ</t>
    </rPh>
    <phoneticPr fontId="3"/>
  </si>
  <si>
    <t>基本情報入力シート</t>
    <rPh sb="0" eb="2">
      <t>キホン</t>
    </rPh>
    <rPh sb="2" eb="4">
      <t>ジョウホウ</t>
    </rPh>
    <rPh sb="4" eb="6">
      <t>ニュウリョク</t>
    </rPh>
    <phoneticPr fontId="3"/>
  </si>
  <si>
    <t>1年生</t>
    <rPh sb="1" eb="3">
      <t>ネンセイ</t>
    </rPh>
    <phoneticPr fontId="3"/>
  </si>
  <si>
    <t>編入生</t>
    <rPh sb="0" eb="2">
      <t>ヘンニュウ</t>
    </rPh>
    <rPh sb="2" eb="3">
      <t>ナマ</t>
    </rPh>
    <phoneticPr fontId="3"/>
  </si>
  <si>
    <t>　　　　　　学生</t>
    <rPh sb="6" eb="8">
      <t>ガクセイ</t>
    </rPh>
    <phoneticPr fontId="3"/>
  </si>
  <si>
    <t>施設</t>
    <rPh sb="0" eb="2">
      <t>シセツ</t>
    </rPh>
    <phoneticPr fontId="3"/>
  </si>
  <si>
    <t>65歳以上</t>
    <rPh sb="2" eb="5">
      <t>サイイジョウ</t>
    </rPh>
    <phoneticPr fontId="3"/>
  </si>
  <si>
    <t>　　　　　　　学　生</t>
    <rPh sb="7" eb="8">
      <t>ガク</t>
    </rPh>
    <rPh sb="9" eb="10">
      <t>セイ</t>
    </rPh>
    <phoneticPr fontId="3"/>
  </si>
  <si>
    <t>基準算定額</t>
    <rPh sb="0" eb="2">
      <t>キジュン</t>
    </rPh>
    <rPh sb="2" eb="4">
      <t>サンテイ</t>
    </rPh>
    <rPh sb="4" eb="5">
      <t>ガク</t>
    </rPh>
    <phoneticPr fontId="3"/>
  </si>
  <si>
    <t>担当者名</t>
    <rPh sb="0" eb="3">
      <t>タントウシャ</t>
    </rPh>
    <rPh sb="3" eb="4">
      <t>メイ</t>
    </rPh>
    <phoneticPr fontId="3"/>
  </si>
  <si>
    <t>担当部署</t>
    <rPh sb="0" eb="2">
      <t>タントウ</t>
    </rPh>
    <rPh sb="2" eb="4">
      <t>ブショ</t>
    </rPh>
    <phoneticPr fontId="3"/>
  </si>
  <si>
    <t>連絡先</t>
    <rPh sb="0" eb="3">
      <t>レンラクサキ</t>
    </rPh>
    <phoneticPr fontId="3"/>
  </si>
  <si>
    <t>メールアドレス</t>
    <phoneticPr fontId="3"/>
  </si>
  <si>
    <t>書類郵送先住所</t>
    <rPh sb="0" eb="2">
      <t>ショルイ</t>
    </rPh>
    <rPh sb="2" eb="4">
      <t>ユウソウ</t>
    </rPh>
    <rPh sb="4" eb="5">
      <t>サキ</t>
    </rPh>
    <rPh sb="5" eb="7">
      <t>ジュウショ</t>
    </rPh>
    <phoneticPr fontId="3"/>
  </si>
  <si>
    <t>書類郵送先宛名</t>
    <rPh sb="0" eb="2">
      <t>ショルイ</t>
    </rPh>
    <rPh sb="2" eb="4">
      <t>ユウソウ</t>
    </rPh>
    <rPh sb="4" eb="5">
      <t>サキ</t>
    </rPh>
    <rPh sb="5" eb="7">
      <t>アテナ</t>
    </rPh>
    <phoneticPr fontId="3"/>
  </si>
  <si>
    <t>郵送先都道府県</t>
    <rPh sb="0" eb="2">
      <t>ユウソウ</t>
    </rPh>
    <rPh sb="2" eb="3">
      <t>サキ</t>
    </rPh>
    <rPh sb="3" eb="7">
      <t>トドウフケン</t>
    </rPh>
    <phoneticPr fontId="3"/>
  </si>
  <si>
    <t>郵送先郵便番号</t>
    <rPh sb="0" eb="2">
      <t>ユウソウ</t>
    </rPh>
    <rPh sb="2" eb="3">
      <t>サキ</t>
    </rPh>
    <rPh sb="3" eb="7">
      <t>ユウビンバンゴウ</t>
    </rPh>
    <phoneticPr fontId="3"/>
  </si>
  <si>
    <r>
      <t xml:space="preserve">法人所在地
</t>
    </r>
    <r>
      <rPr>
        <sz val="8"/>
        <rFont val="游ゴシック"/>
        <family val="3"/>
        <charset val="128"/>
      </rPr>
      <t>※都道府県 必須</t>
    </r>
    <rPh sb="0" eb="2">
      <t>ホウジン</t>
    </rPh>
    <rPh sb="2" eb="5">
      <t>ショザイチ</t>
    </rPh>
    <rPh sb="7" eb="11">
      <t>トドウフケン</t>
    </rPh>
    <rPh sb="12" eb="14">
      <t>ヒッス</t>
    </rPh>
    <phoneticPr fontId="3"/>
  </si>
  <si>
    <t xml:space="preserve">書類郵送先
住　所　　　  </t>
    <rPh sb="0" eb="2">
      <t>ショルイ</t>
    </rPh>
    <rPh sb="2" eb="4">
      <t>ユウソウ</t>
    </rPh>
    <rPh sb="4" eb="5">
      <t>サキ</t>
    </rPh>
    <rPh sb="6" eb="7">
      <t>スミ</t>
    </rPh>
    <rPh sb="8" eb="9">
      <t>ショ</t>
    </rPh>
    <phoneticPr fontId="3"/>
  </si>
  <si>
    <t xml:space="preserve">書類郵送先
宛　名　　　  </t>
    <rPh sb="0" eb="2">
      <t>ショルイ</t>
    </rPh>
    <rPh sb="2" eb="4">
      <t>ユウソウ</t>
    </rPh>
    <rPh sb="4" eb="5">
      <t>サキ</t>
    </rPh>
    <rPh sb="6" eb="7">
      <t>アテ</t>
    </rPh>
    <rPh sb="8" eb="9">
      <t>ナ</t>
    </rPh>
    <phoneticPr fontId="3"/>
  </si>
  <si>
    <r>
      <rPr>
        <b/>
        <sz val="11"/>
        <color rgb="FF002060"/>
        <rFont val="游ゴシック"/>
        <family val="3"/>
        <charset val="128"/>
      </rPr>
      <t xml:space="preserve">黄色のセルに入力してください（他のシートも同様です）。
</t>
    </r>
    <r>
      <rPr>
        <sz val="11"/>
        <color rgb="FF002060"/>
        <rFont val="游ゴシック"/>
        <family val="3"/>
        <charset val="128"/>
      </rPr>
      <t>また数字は</t>
    </r>
    <r>
      <rPr>
        <b/>
        <sz val="11"/>
        <color rgb="FF002060"/>
        <rFont val="游ゴシック"/>
        <family val="3"/>
        <charset val="128"/>
      </rPr>
      <t>半角</t>
    </r>
    <r>
      <rPr>
        <sz val="11"/>
        <color rgb="FF002060"/>
        <rFont val="游ゴシック"/>
        <family val="3"/>
        <charset val="128"/>
      </rPr>
      <t>で入力して下さい。</t>
    </r>
    <rPh sb="0" eb="2">
      <t>キイロ</t>
    </rPh>
    <rPh sb="6" eb="8">
      <t>ニュウリョク</t>
    </rPh>
    <rPh sb="15" eb="16">
      <t>タ</t>
    </rPh>
    <rPh sb="21" eb="23">
      <t>ドウヨウ</t>
    </rPh>
    <rPh sb="30" eb="32">
      <t>スウジ</t>
    </rPh>
    <rPh sb="33" eb="34">
      <t>ハン</t>
    </rPh>
    <rPh sb="34" eb="35">
      <t>カク</t>
    </rPh>
    <rPh sb="36" eb="38">
      <t>ニュウリョク</t>
    </rPh>
    <rPh sb="40" eb="41">
      <t>クダ</t>
    </rPh>
    <phoneticPr fontId="3"/>
  </si>
  <si>
    <t>各種学校</t>
    <rPh sb="0" eb="2">
      <t>カクシュ</t>
    </rPh>
    <rPh sb="2" eb="4">
      <t>ガッコウ</t>
    </rPh>
    <phoneticPr fontId="3"/>
  </si>
  <si>
    <t>高等専門学校</t>
    <rPh sb="0" eb="2">
      <t>コウトウ</t>
    </rPh>
    <rPh sb="2" eb="4">
      <t>センモン</t>
    </rPh>
    <rPh sb="4" eb="6">
      <t>ガッコウ</t>
    </rPh>
    <phoneticPr fontId="3"/>
  </si>
  <si>
    <t>年度/補助金名</t>
    <rPh sb="0" eb="2">
      <t>ネンド</t>
    </rPh>
    <rPh sb="3" eb="6">
      <t>ホジョキン</t>
    </rPh>
    <rPh sb="6" eb="7">
      <t>メイ</t>
    </rPh>
    <phoneticPr fontId="23"/>
  </si>
  <si>
    <t>補助金番号</t>
    <rPh sb="0" eb="3">
      <t>ホジョキン</t>
    </rPh>
    <rPh sb="3" eb="5">
      <t>バンゴウ</t>
    </rPh>
    <phoneticPr fontId="23"/>
  </si>
  <si>
    <t>事業名</t>
    <rPh sb="0" eb="2">
      <t>ジギョウ</t>
    </rPh>
    <rPh sb="2" eb="3">
      <t>メイ</t>
    </rPh>
    <phoneticPr fontId="23"/>
  </si>
  <si>
    <t>私立学校等結核予防費都費補助事業</t>
  </si>
  <si>
    <t>~</t>
    <phoneticPr fontId="3"/>
  </si>
  <si>
    <t>所在地１</t>
    <rPh sb="0" eb="3">
      <t>ショザイチ</t>
    </rPh>
    <phoneticPr fontId="3"/>
  </si>
  <si>
    <t>※GビズIDプライム又は印鑑登録証明書住所と一致させてください</t>
    <rPh sb="10" eb="11">
      <t>マタ</t>
    </rPh>
    <rPh sb="12" eb="14">
      <t>インカン</t>
    </rPh>
    <rPh sb="14" eb="16">
      <t>トウロク</t>
    </rPh>
    <rPh sb="16" eb="19">
      <t>ショウメイショ</t>
    </rPh>
    <rPh sb="19" eb="21">
      <t>ジュウショ</t>
    </rPh>
    <rPh sb="22" eb="24">
      <t>イッチ</t>
    </rPh>
    <phoneticPr fontId="3"/>
  </si>
  <si>
    <t>第8号様式</t>
    <rPh sb="0" eb="1">
      <t>ダイ</t>
    </rPh>
    <rPh sb="2" eb="3">
      <t>ゴウ</t>
    </rPh>
    <rPh sb="3" eb="5">
      <t>ヨウシキ</t>
    </rPh>
    <phoneticPr fontId="3"/>
  </si>
  <si>
    <t>結核予防費都費補助金事業実績報告書</t>
    <rPh sb="0" eb="2">
      <t>ケッカク</t>
    </rPh>
    <rPh sb="2" eb="4">
      <t>ヨボウ</t>
    </rPh>
    <rPh sb="4" eb="5">
      <t>ヒ</t>
    </rPh>
    <rPh sb="5" eb="6">
      <t>ト</t>
    </rPh>
    <rPh sb="6" eb="7">
      <t>ヒ</t>
    </rPh>
    <rPh sb="7" eb="10">
      <t>ホジョキン</t>
    </rPh>
    <rPh sb="10" eb="12">
      <t>ジギョウ</t>
    </rPh>
    <rPh sb="12" eb="14">
      <t>ジッセキ</t>
    </rPh>
    <rPh sb="14" eb="17">
      <t>ホウコクショ</t>
    </rPh>
    <phoneticPr fontId="3"/>
  </si>
  <si>
    <t>　令和６年度結核予防費都費補助金について下記のとおり事業を完了したので、別添</t>
    <rPh sb="1" eb="3">
      <t>レイワ</t>
    </rPh>
    <rPh sb="4" eb="6">
      <t>ネンド</t>
    </rPh>
    <rPh sb="6" eb="8">
      <t>ケッカク</t>
    </rPh>
    <rPh sb="8" eb="10">
      <t>ヨボウ</t>
    </rPh>
    <rPh sb="10" eb="11">
      <t>ヒ</t>
    </rPh>
    <rPh sb="11" eb="12">
      <t>ト</t>
    </rPh>
    <rPh sb="12" eb="13">
      <t>ヒ</t>
    </rPh>
    <rPh sb="13" eb="16">
      <t>ホジョキン</t>
    </rPh>
    <rPh sb="20" eb="22">
      <t>カキ</t>
    </rPh>
    <rPh sb="26" eb="28">
      <t>ジギョウ</t>
    </rPh>
    <rPh sb="29" eb="31">
      <t>カンリョウ</t>
    </rPh>
    <rPh sb="36" eb="38">
      <t>ベッテン</t>
    </rPh>
    <phoneticPr fontId="3"/>
  </si>
  <si>
    <t>関係書類を添えて提出します。</t>
    <rPh sb="0" eb="2">
      <t>カンケイ</t>
    </rPh>
    <rPh sb="2" eb="4">
      <t>ショルイ</t>
    </rPh>
    <rPh sb="5" eb="6">
      <t>ソ</t>
    </rPh>
    <rPh sb="8" eb="10">
      <t>テイシュツ</t>
    </rPh>
    <phoneticPr fontId="3"/>
  </si>
  <si>
    <t>　補助金額</t>
    <rPh sb="1" eb="3">
      <t>ホジョ</t>
    </rPh>
    <rPh sb="3" eb="4">
      <t>キン</t>
    </rPh>
    <rPh sb="4" eb="5">
      <t>ガク</t>
    </rPh>
    <phoneticPr fontId="3"/>
  </si>
  <si>
    <t>　支出経費</t>
    <rPh sb="1" eb="3">
      <t>シシュツ</t>
    </rPh>
    <rPh sb="3" eb="5">
      <t>ケイヒ</t>
    </rPh>
    <phoneticPr fontId="3"/>
  </si>
  <si>
    <t>別添支出済額調書のとおり（第９号様式、第１０号様式及び第１０号様式の２）</t>
    <rPh sb="0" eb="2">
      <t>ベッテン</t>
    </rPh>
    <rPh sb="2" eb="4">
      <t>シシュツ</t>
    </rPh>
    <rPh sb="4" eb="5">
      <t>スミ</t>
    </rPh>
    <rPh sb="5" eb="6">
      <t>ガク</t>
    </rPh>
    <rPh sb="6" eb="8">
      <t>チョウショ</t>
    </rPh>
    <rPh sb="13" eb="14">
      <t>ダイ</t>
    </rPh>
    <rPh sb="15" eb="16">
      <t>ゴウ</t>
    </rPh>
    <rPh sb="16" eb="18">
      <t>ヨウシキ</t>
    </rPh>
    <rPh sb="19" eb="20">
      <t>ダイ</t>
    </rPh>
    <rPh sb="22" eb="23">
      <t>ゴウ</t>
    </rPh>
    <rPh sb="23" eb="25">
      <t>ヨウシキ</t>
    </rPh>
    <rPh sb="25" eb="26">
      <t>オヨ</t>
    </rPh>
    <rPh sb="27" eb="28">
      <t>ダイ</t>
    </rPh>
    <rPh sb="30" eb="31">
      <t>ゴウ</t>
    </rPh>
    <rPh sb="31" eb="33">
      <t>ヨウシキ</t>
    </rPh>
    <phoneticPr fontId="3"/>
  </si>
  <si>
    <t>　実施内容</t>
    <rPh sb="1" eb="3">
      <t>ジッシ</t>
    </rPh>
    <rPh sb="3" eb="5">
      <t>ナイヨウ</t>
    </rPh>
    <phoneticPr fontId="3"/>
  </si>
  <si>
    <t>補助対象結核健康診断実施件数内訳書のとおり（第１１号様式）</t>
    <rPh sb="0" eb="2">
      <t>ホジョ</t>
    </rPh>
    <rPh sb="2" eb="4">
      <t>タイショウ</t>
    </rPh>
    <rPh sb="4" eb="6">
      <t>ケッカク</t>
    </rPh>
    <rPh sb="6" eb="8">
      <t>ケンコウ</t>
    </rPh>
    <rPh sb="8" eb="10">
      <t>シンダン</t>
    </rPh>
    <rPh sb="10" eb="12">
      <t>ジッシ</t>
    </rPh>
    <rPh sb="12" eb="14">
      <t>ケンスウ</t>
    </rPh>
    <rPh sb="14" eb="17">
      <t>ウチワケショ</t>
    </rPh>
    <rPh sb="22" eb="23">
      <t>ダイ</t>
    </rPh>
    <rPh sb="25" eb="26">
      <t>ゴウ</t>
    </rPh>
    <rPh sb="26" eb="28">
      <t>ヨウシキ</t>
    </rPh>
    <phoneticPr fontId="3"/>
  </si>
  <si>
    <t>　決算報告</t>
    <rPh sb="1" eb="3">
      <t>ケッサン</t>
    </rPh>
    <rPh sb="3" eb="5">
      <t>ホウコク</t>
    </rPh>
    <phoneticPr fontId="3"/>
  </si>
  <si>
    <t>決算（見込）書抄本（第１２号様式）</t>
    <rPh sb="0" eb="2">
      <t>ケッサン</t>
    </rPh>
    <rPh sb="3" eb="5">
      <t>ミコ</t>
    </rPh>
    <rPh sb="6" eb="7">
      <t>ショ</t>
    </rPh>
    <rPh sb="7" eb="9">
      <t>ショウホン</t>
    </rPh>
    <rPh sb="10" eb="11">
      <t>ダイ</t>
    </rPh>
    <rPh sb="13" eb="14">
      <t>ゴウ</t>
    </rPh>
    <rPh sb="14" eb="16">
      <t>ヨウシキ</t>
    </rPh>
    <phoneticPr fontId="3"/>
  </si>
  <si>
    <t>第９号様式</t>
    <rPh sb="0" eb="1">
      <t>ダイ</t>
    </rPh>
    <rPh sb="2" eb="3">
      <t>ゴウ</t>
    </rPh>
    <rPh sb="3" eb="5">
      <t>ヨウシキ</t>
    </rPh>
    <phoneticPr fontId="3"/>
  </si>
  <si>
    <t>第１０号様式</t>
    <rPh sb="0" eb="1">
      <t>ダイ</t>
    </rPh>
    <rPh sb="3" eb="4">
      <t>ゴウ</t>
    </rPh>
    <rPh sb="4" eb="6">
      <t>ヨウシキ</t>
    </rPh>
    <phoneticPr fontId="3"/>
  </si>
  <si>
    <t>交　付　決　定　額　</t>
    <rPh sb="0" eb="1">
      <t>コウ</t>
    </rPh>
    <rPh sb="2" eb="3">
      <t>ツキ</t>
    </rPh>
    <rPh sb="4" eb="5">
      <t>ケッ</t>
    </rPh>
    <rPh sb="6" eb="7">
      <t>サダム</t>
    </rPh>
    <rPh sb="8" eb="9">
      <t>ガク</t>
    </rPh>
    <phoneticPr fontId="3"/>
  </si>
  <si>
    <t>（I）</t>
    <phoneticPr fontId="3"/>
  </si>
  <si>
    <t>差　額</t>
    <rPh sb="0" eb="1">
      <t>サ</t>
    </rPh>
    <rPh sb="2" eb="3">
      <t>ガク</t>
    </rPh>
    <phoneticPr fontId="3"/>
  </si>
  <si>
    <t>(J)=(H)－(I)</t>
    <phoneticPr fontId="3"/>
  </si>
  <si>
    <t>第１１号様式</t>
    <rPh sb="0" eb="1">
      <t>ダイ</t>
    </rPh>
    <rPh sb="3" eb="4">
      <t>ゴウ</t>
    </rPh>
    <rPh sb="4" eb="6">
      <t>ヨウシキ</t>
    </rPh>
    <phoneticPr fontId="3"/>
  </si>
  <si>
    <t>　　　　　　　　　　　　　令和６年度  補助対象結核健康診断実施件数内訳書</t>
    <rPh sb="13" eb="15">
      <t>レイワ</t>
    </rPh>
    <rPh sb="16" eb="18">
      <t>ネンド</t>
    </rPh>
    <rPh sb="20" eb="22">
      <t>ホジョ</t>
    </rPh>
    <rPh sb="22" eb="24">
      <t>タイショウ</t>
    </rPh>
    <rPh sb="24" eb="26">
      <t>ケッカク</t>
    </rPh>
    <rPh sb="26" eb="28">
      <t>ケンコウ</t>
    </rPh>
    <rPh sb="28" eb="30">
      <t>シンダン</t>
    </rPh>
    <rPh sb="30" eb="32">
      <t>ジッシ</t>
    </rPh>
    <rPh sb="32" eb="34">
      <t>ケンスウ</t>
    </rPh>
    <rPh sb="34" eb="37">
      <t>ウチワケショ</t>
    </rPh>
    <phoneticPr fontId="3"/>
  </si>
  <si>
    <t>補助金番号</t>
    <rPh sb="0" eb="3">
      <t>ホジョキン</t>
    </rPh>
    <rPh sb="3" eb="5">
      <t>バンゴウ</t>
    </rPh>
    <phoneticPr fontId="3"/>
  </si>
  <si>
    <t>補助金番号</t>
    <rPh sb="0" eb="3">
      <t>ホジョキン</t>
    </rPh>
    <rPh sb="3" eb="5">
      <t>バンゴウ</t>
    </rPh>
    <phoneticPr fontId="3"/>
  </si>
  <si>
    <r>
      <t xml:space="preserve">実施期間
</t>
    </r>
    <r>
      <rPr>
        <b/>
        <sz val="8"/>
        <rFont val="游ゴシック"/>
        <family val="3"/>
        <charset val="128"/>
      </rPr>
      <t>（複数回実施の場合は、期間ごと記入）</t>
    </r>
    <rPh sb="0" eb="1">
      <t>ジツ</t>
    </rPh>
    <rPh sb="1" eb="2">
      <t>シ</t>
    </rPh>
    <rPh sb="2" eb="3">
      <t>キ</t>
    </rPh>
    <rPh sb="3" eb="4">
      <t>アイダ</t>
    </rPh>
    <rPh sb="6" eb="8">
      <t>フクスウ</t>
    </rPh>
    <rPh sb="8" eb="9">
      <t>カイ</t>
    </rPh>
    <rPh sb="9" eb="11">
      <t>ジッシ</t>
    </rPh>
    <rPh sb="12" eb="14">
      <t>バアイ</t>
    </rPh>
    <rPh sb="16" eb="18">
      <t>キカン</t>
    </rPh>
    <rPh sb="20" eb="22">
      <t>キニュウ</t>
    </rPh>
    <phoneticPr fontId="3"/>
  </si>
  <si>
    <t>事業実施（エックス線）人員（人）</t>
    <rPh sb="0" eb="2">
      <t>ジギョウ</t>
    </rPh>
    <rPh sb="2" eb="4">
      <t>ジッシ</t>
    </rPh>
    <rPh sb="11" eb="13">
      <t>ジンイン</t>
    </rPh>
    <rPh sb="14" eb="15">
      <t>ニン</t>
    </rPh>
    <phoneticPr fontId="3"/>
  </si>
  <si>
    <t>第１２号様式</t>
    <rPh sb="0" eb="1">
      <t>ダイ</t>
    </rPh>
    <rPh sb="3" eb="4">
      <t>ゴウ</t>
    </rPh>
    <rPh sb="4" eb="6">
      <t>ヨウシキ</t>
    </rPh>
    <phoneticPr fontId="3"/>
  </si>
  <si>
    <t>令 和 ６ 年 度 決 算（見込） 書 抄 本</t>
    <rPh sb="0" eb="1">
      <t>レイ</t>
    </rPh>
    <rPh sb="2" eb="3">
      <t>ワ</t>
    </rPh>
    <rPh sb="6" eb="7">
      <t>トシ</t>
    </rPh>
    <rPh sb="8" eb="9">
      <t>ド</t>
    </rPh>
    <rPh sb="10" eb="11">
      <t>ケツ</t>
    </rPh>
    <rPh sb="12" eb="13">
      <t>ザン</t>
    </rPh>
    <rPh sb="14" eb="16">
      <t>ミコミ</t>
    </rPh>
    <rPh sb="18" eb="19">
      <t>ショ</t>
    </rPh>
    <rPh sb="20" eb="21">
      <t>ショウ</t>
    </rPh>
    <rPh sb="22" eb="23">
      <t>ホン</t>
    </rPh>
    <phoneticPr fontId="3"/>
  </si>
  <si>
    <t>〔事業経費決算額〕</t>
    <rPh sb="1" eb="3">
      <t>ジギョウ</t>
    </rPh>
    <rPh sb="3" eb="5">
      <t>ケイヒ</t>
    </rPh>
    <rPh sb="5" eb="7">
      <t>ケッサン</t>
    </rPh>
    <rPh sb="7" eb="8">
      <t>ガク</t>
    </rPh>
    <phoneticPr fontId="3"/>
  </si>
  <si>
    <t>総 事 業  経 費</t>
    <rPh sb="0" eb="1">
      <t>ソウ</t>
    </rPh>
    <rPh sb="2" eb="3">
      <t>コト</t>
    </rPh>
    <rPh sb="4" eb="5">
      <t>ギョウ</t>
    </rPh>
    <rPh sb="7" eb="8">
      <t>キョウ</t>
    </rPh>
    <rPh sb="9" eb="10">
      <t>ヒ</t>
    </rPh>
    <phoneticPr fontId="3"/>
  </si>
  <si>
    <t>法人名</t>
    <rPh sb="0" eb="2">
      <t>ホウジン</t>
    </rPh>
    <rPh sb="2" eb="3">
      <t>メイ</t>
    </rPh>
    <phoneticPr fontId="3"/>
  </si>
  <si>
    <t>第８号様式</t>
    <rPh sb="0" eb="1">
      <t>ダイ</t>
    </rPh>
    <rPh sb="2" eb="3">
      <t>ゴウ</t>
    </rPh>
    <rPh sb="3" eb="5">
      <t>ヨウシキ</t>
    </rPh>
    <phoneticPr fontId="3"/>
  </si>
  <si>
    <t>第11号様式</t>
    <rPh sb="0" eb="1">
      <t>ダイ</t>
    </rPh>
    <rPh sb="3" eb="4">
      <t>ゴウ</t>
    </rPh>
    <rPh sb="4" eb="6">
      <t>ヨウシキ</t>
    </rPh>
    <phoneticPr fontId="3"/>
  </si>
  <si>
    <t>事業実施人数　　　　　　　　（補助対象者）</t>
    <rPh sb="0" eb="2">
      <t>ジギョウ</t>
    </rPh>
    <rPh sb="2" eb="4">
      <t>ジッシ</t>
    </rPh>
    <rPh sb="4" eb="6">
      <t>ニンズウ</t>
    </rPh>
    <rPh sb="15" eb="17">
      <t>ホジョ</t>
    </rPh>
    <rPh sb="17" eb="19">
      <t>タイショウ</t>
    </rPh>
    <rPh sb="19" eb="20">
      <t>シャ</t>
    </rPh>
    <phoneticPr fontId="3"/>
  </si>
  <si>
    <t>第10号様式</t>
    <rPh sb="0" eb="1">
      <t>ダイ</t>
    </rPh>
    <rPh sb="3" eb="4">
      <t>ゴウ</t>
    </rPh>
    <rPh sb="4" eb="6">
      <t>ヨウシキ</t>
    </rPh>
    <phoneticPr fontId="3"/>
  </si>
  <si>
    <t>都補助所要額（Ｈ）</t>
    <rPh sb="0" eb="1">
      <t>ト</t>
    </rPh>
    <rPh sb="1" eb="3">
      <t>ホジョ</t>
    </rPh>
    <rPh sb="3" eb="5">
      <t>ショヨウ</t>
    </rPh>
    <rPh sb="5" eb="6">
      <t>ガク</t>
    </rPh>
    <phoneticPr fontId="3"/>
  </si>
  <si>
    <t>交付決定額（I）</t>
    <rPh sb="0" eb="2">
      <t>コウフ</t>
    </rPh>
    <rPh sb="2" eb="4">
      <t>ケッテイ</t>
    </rPh>
    <rPh sb="4" eb="5">
      <t>ガク</t>
    </rPh>
    <phoneticPr fontId="3"/>
  </si>
  <si>
    <t>第12様式</t>
    <rPh sb="0" eb="1">
      <t>ダイ</t>
    </rPh>
    <rPh sb="3" eb="5">
      <t>ヨウシキ</t>
    </rPh>
    <phoneticPr fontId="3"/>
  </si>
  <si>
    <t>第9号様式</t>
    <rPh sb="0" eb="1">
      <t>ダイ</t>
    </rPh>
    <rPh sb="2" eb="3">
      <t>ゴウ</t>
    </rPh>
    <rPh sb="3" eb="5">
      <t>ヨウシキ</t>
    </rPh>
    <phoneticPr fontId="3"/>
  </si>
  <si>
    <t xml:space="preserve">                                都補助所要額
</t>
    <phoneticPr fontId="24"/>
  </si>
  <si>
    <t>対　象　経　費　の
支　出　済　額</t>
    <rPh sb="0" eb="1">
      <t>タイ</t>
    </rPh>
    <rPh sb="2" eb="3">
      <t>ゾウ</t>
    </rPh>
    <rPh sb="4" eb="5">
      <t>キョウ</t>
    </rPh>
    <rPh sb="6" eb="7">
      <t>ヒ</t>
    </rPh>
    <rPh sb="10" eb="11">
      <t>ササ</t>
    </rPh>
    <rPh sb="12" eb="13">
      <t>デ</t>
    </rPh>
    <rPh sb="14" eb="15">
      <t>スミ</t>
    </rPh>
    <rPh sb="16" eb="17">
      <t>ガク</t>
    </rPh>
    <phoneticPr fontId="3"/>
  </si>
  <si>
    <t>結核予防費都費補助金</t>
    <phoneticPr fontId="3"/>
  </si>
  <si>
    <t>　令和６年度　</t>
    <rPh sb="1" eb="3">
      <t>レイワ</t>
    </rPh>
    <rPh sb="4" eb="6">
      <t>ネンド</t>
    </rPh>
    <phoneticPr fontId="3"/>
  </si>
  <si>
    <t>実施期間</t>
    <rPh sb="0" eb="2">
      <t>ジッシ</t>
    </rPh>
    <rPh sb="2" eb="4">
      <t>キカン</t>
    </rPh>
    <phoneticPr fontId="3"/>
  </si>
  <si>
    <t>終期</t>
    <rPh sb="0" eb="2">
      <t>シュウキ</t>
    </rPh>
    <phoneticPr fontId="3"/>
  </si>
  <si>
    <t>終期</t>
    <rPh sb="0" eb="2">
      <t>シュウキ</t>
    </rPh>
    <phoneticPr fontId="3"/>
  </si>
  <si>
    <t xml:space="preserve"> 実　  施　　件　　数　　 　(B)</t>
    <rPh sb="1" eb="2">
      <t>ジツ</t>
    </rPh>
    <rPh sb="5" eb="6">
      <t>シ</t>
    </rPh>
    <rPh sb="8" eb="9">
      <t>ケン</t>
    </rPh>
    <rPh sb="11" eb="12">
      <t>カズ</t>
    </rPh>
    <phoneticPr fontId="3"/>
  </si>
  <si>
    <t>○　添付書類</t>
  </si>
  <si>
    <t>事業経費に伴う領収書類の写し</t>
  </si>
  <si>
    <t>　（注）　領収書を徴収することができない場合は、銀行振込受託書で可。</t>
  </si>
  <si>
    <t>また、領収内訳が不明な場合は、請求内訳の内容のわかる文書を領収書とともに</t>
  </si>
  <si>
    <t>添付すること。</t>
  </si>
  <si>
    <t>（所属部署）</t>
  </si>
  <si>
    <t>電話</t>
  </si>
  <si>
    <t>作成者</t>
  </si>
  <si>
    <t>〒</t>
  </si>
  <si>
    <t>（問合せ先）</t>
  </si>
  <si>
    <t>書類送付先住所</t>
  </si>
  <si>
    <t>宛名</t>
  </si>
  <si>
    <t>メールアドレス</t>
  </si>
  <si>
    <t>担当者氏名</t>
    <rPh sb="0" eb="3">
      <t>ふりがな</t>
    </rPh>
    <phoneticPr fontId="3" type="Hiragana"/>
  </si>
  <si>
    <t>本報告書</t>
    <phoneticPr fontId="3"/>
  </si>
  <si>
    <t xml:space="preserve">                                             支　　出　　済　　額　　調　　書</t>
    <rPh sb="45" eb="46">
      <t>ササ</t>
    </rPh>
    <rPh sb="48" eb="49">
      <t>デ</t>
    </rPh>
    <rPh sb="51" eb="52">
      <t>スミ</t>
    </rPh>
    <rPh sb="54" eb="55">
      <t>ガク</t>
    </rPh>
    <rPh sb="57" eb="58">
      <t>シラベ</t>
    </rPh>
    <rPh sb="60" eb="61">
      <t>ショ</t>
    </rPh>
    <phoneticPr fontId="3"/>
  </si>
  <si>
    <r>
      <t>申請書は、必ず</t>
    </r>
    <r>
      <rPr>
        <b/>
        <u/>
        <sz val="18"/>
        <color theme="0"/>
        <rFont val="メイリオ"/>
        <family val="3"/>
        <charset val="128"/>
      </rPr>
      <t>白黒印刷</t>
    </r>
    <r>
      <rPr>
        <sz val="14"/>
        <color theme="0"/>
        <rFont val="メイリオ"/>
        <family val="3"/>
        <charset val="128"/>
      </rPr>
      <t>にてご提出ください</t>
    </r>
    <rPh sb="0" eb="3">
      <t>シンセイショ</t>
    </rPh>
    <rPh sb="5" eb="6">
      <t>カナラ</t>
    </rPh>
    <rPh sb="7" eb="9">
      <t>シロクロ</t>
    </rPh>
    <rPh sb="9" eb="11">
      <t>インサツ</t>
    </rPh>
    <rPh sb="14" eb="16">
      <t>テイシュツ</t>
    </rPh>
    <phoneticPr fontId="3"/>
  </si>
  <si>
    <t>しめい</t>
    <phoneticPr fontId="3" type="Hiragana"/>
  </si>
  <si>
    <t>学校（施設）
所在地</t>
    <rPh sb="0" eb="2">
      <t>ガッコウ</t>
    </rPh>
    <rPh sb="3" eb="5">
      <t>シセツ</t>
    </rPh>
    <rPh sb="7" eb="8">
      <t>トコロ</t>
    </rPh>
    <rPh sb="8" eb="9">
      <t>ザイ</t>
    </rPh>
    <rPh sb="9" eb="10">
      <t>チ</t>
    </rPh>
    <phoneticPr fontId="3"/>
  </si>
  <si>
    <t>氏名</t>
    <phoneticPr fontId="3" type="Hiragana"/>
  </si>
  <si>
    <r>
      <t>■補助金申請担当者　</t>
    </r>
    <r>
      <rPr>
        <sz val="10"/>
        <rFont val="游ゴシック"/>
        <family val="3"/>
        <charset val="128"/>
      </rPr>
      <t>※必ず下記正しくご記入ください（第８号様式に自動反映されます）</t>
    </r>
    <rPh sb="1" eb="4">
      <t>ホジョキン</t>
    </rPh>
    <rPh sb="4" eb="6">
      <t>シンセイ</t>
    </rPh>
    <rPh sb="6" eb="8">
      <t>タントウ</t>
    </rPh>
    <rPh sb="8" eb="9">
      <t>シャ</t>
    </rPh>
    <rPh sb="11" eb="12">
      <t>カナラ</t>
    </rPh>
    <rPh sb="13" eb="15">
      <t>カキ</t>
    </rPh>
    <rPh sb="15" eb="16">
      <t>タダ</t>
    </rPh>
    <rPh sb="19" eb="21">
      <t>キニュウ</t>
    </rPh>
    <rPh sb="26" eb="27">
      <t>ダイ</t>
    </rPh>
    <rPh sb="28" eb="29">
      <t>ゴウ</t>
    </rPh>
    <rPh sb="29" eb="31">
      <t>ヨウシキ</t>
    </rPh>
    <rPh sb="32" eb="34">
      <t>ジドウ</t>
    </rPh>
    <rPh sb="34" eb="36">
      <t>ハンエイ</t>
    </rPh>
    <phoneticPr fontId="3"/>
  </si>
  <si>
    <t>1000000000003</t>
    <phoneticPr fontId="3" type="Hiragana"/>
  </si>
  <si>
    <t>学校法人東京都庁大学</t>
    <rPh sb="0" eb="2">
      <t>がっこう</t>
    </rPh>
    <rPh sb="2" eb="4">
      <t>ほうじん</t>
    </rPh>
    <rPh sb="4" eb="6">
      <t>とうきょう</t>
    </rPh>
    <rPh sb="6" eb="8">
      <t>とちょう</t>
    </rPh>
    <rPh sb="8" eb="10">
      <t>だいがく</t>
    </rPh>
    <phoneticPr fontId="3" type="Hiragana"/>
  </si>
  <si>
    <t>新宿区西新宿1-1-1</t>
    <rPh sb="0" eb="3">
      <t>しんじゅくく</t>
    </rPh>
    <rPh sb="3" eb="6">
      <t>にししんじゅく</t>
    </rPh>
    <phoneticPr fontId="3" type="Hiragana"/>
  </si>
  <si>
    <t>理事長</t>
    <rPh sb="0" eb="3">
      <t>りじちょう</t>
    </rPh>
    <phoneticPr fontId="3" type="Hiragana"/>
  </si>
  <si>
    <t>東京　太郎</t>
    <rPh sb="0" eb="2">
      <t>とうきょう</t>
    </rPh>
    <rPh sb="3" eb="5">
      <t>たろう</t>
    </rPh>
    <phoneticPr fontId="3" type="Hiragana"/>
  </si>
  <si>
    <t>東京　花子</t>
    <rPh sb="0" eb="2">
      <t>とうきょう</t>
    </rPh>
    <rPh sb="3" eb="5">
      <t>はなこ</t>
    </rPh>
    <phoneticPr fontId="107" type="Hiragana"/>
  </si>
  <si>
    <t>感染症対策部</t>
    <rPh sb="0" eb="3">
      <t>かんせんしょう</t>
    </rPh>
    <rPh sb="3" eb="5">
      <t>たいさく</t>
    </rPh>
    <rPh sb="5" eb="6">
      <t>ぶ</t>
    </rPh>
    <phoneticPr fontId="3" type="Hiragana"/>
  </si>
  <si>
    <t>hanako@tokyo.jp</t>
    <phoneticPr fontId="3" type="Hiragana"/>
  </si>
  <si>
    <t>03-1111-1111</t>
    <phoneticPr fontId="3" type="Hiragana"/>
  </si>
  <si>
    <t>新宿区西新宿1-2-3</t>
    <rPh sb="0" eb="3">
      <t>しんじゅくく</t>
    </rPh>
    <rPh sb="3" eb="6">
      <t>にししんじゅく</t>
    </rPh>
    <phoneticPr fontId="3" type="Hiragana"/>
  </si>
  <si>
    <t>感染症対策部　東京花子　宛</t>
    <rPh sb="0" eb="3">
      <t>かんせんしょう</t>
    </rPh>
    <rPh sb="3" eb="5">
      <t>たいさく</t>
    </rPh>
    <rPh sb="5" eb="6">
      <t>ぶ</t>
    </rPh>
    <rPh sb="7" eb="9">
      <t>とうきょう</t>
    </rPh>
    <rPh sb="9" eb="11">
      <t>はなこ</t>
    </rPh>
    <rPh sb="12" eb="13">
      <t>あて</t>
    </rPh>
    <phoneticPr fontId="3" type="Hiragana"/>
  </si>
  <si>
    <t>東都大保感第0001号</t>
    <rPh sb="0" eb="1">
      <t>ヒガシ</t>
    </rPh>
    <rPh sb="1" eb="2">
      <t>ミヤコ</t>
    </rPh>
    <rPh sb="2" eb="3">
      <t>ダイ</t>
    </rPh>
    <rPh sb="3" eb="4">
      <t>ホ</t>
    </rPh>
    <rPh sb="4" eb="5">
      <t>カン</t>
    </rPh>
    <rPh sb="5" eb="6">
      <t>ダイ</t>
    </rPh>
    <rPh sb="10" eb="11">
      <t>ゴウ</t>
    </rPh>
    <phoneticPr fontId="3"/>
  </si>
  <si>
    <t>東京都庁大学新宿キャンパス
R6,4/15～4/30</t>
    <rPh sb="0" eb="2">
      <t>トウキョウ</t>
    </rPh>
    <rPh sb="2" eb="4">
      <t>トチョウ</t>
    </rPh>
    <rPh sb="4" eb="6">
      <t>ダイガク</t>
    </rPh>
    <rPh sb="6" eb="8">
      <t>シンジュク</t>
    </rPh>
    <phoneticPr fontId="3"/>
  </si>
  <si>
    <t>東京都庁大学新宿キャンパス
R6,9/5～9/5</t>
    <rPh sb="0" eb="2">
      <t>トウキョウ</t>
    </rPh>
    <rPh sb="2" eb="4">
      <t>トチョウ</t>
    </rPh>
    <rPh sb="4" eb="6">
      <t>ダイガク</t>
    </rPh>
    <rPh sb="6" eb="8">
      <t>シンジュク</t>
    </rPh>
    <phoneticPr fontId="3"/>
  </si>
  <si>
    <t>東京都庁短期大学渋谷キャンパス
R6.6/5～6/10</t>
    <rPh sb="0" eb="2">
      <t>トウキョウ</t>
    </rPh>
    <rPh sb="2" eb="4">
      <t>トチョウ</t>
    </rPh>
    <rPh sb="4" eb="6">
      <t>タンキ</t>
    </rPh>
    <rPh sb="6" eb="8">
      <t>ダイガク</t>
    </rPh>
    <rPh sb="8" eb="10">
      <t>シブヤ</t>
    </rPh>
    <phoneticPr fontId="3"/>
  </si>
  <si>
    <t>東京都庁大学新宿キャンパス</t>
    <rPh sb="0" eb="2">
      <t>トウキョウ</t>
    </rPh>
    <rPh sb="2" eb="4">
      <t>トチョウ</t>
    </rPh>
    <rPh sb="4" eb="6">
      <t>ダイガク</t>
    </rPh>
    <rPh sb="6" eb="8">
      <t>シンジュク</t>
    </rPh>
    <phoneticPr fontId="3"/>
  </si>
  <si>
    <t>➀</t>
    <phoneticPr fontId="3"/>
  </si>
  <si>
    <t>新宿区西新宿1-1-1</t>
    <rPh sb="0" eb="3">
      <t>シンジュクク</t>
    </rPh>
    <rPh sb="3" eb="6">
      <t>ニシシンジュク</t>
    </rPh>
    <phoneticPr fontId="3"/>
  </si>
  <si>
    <t>➁</t>
    <phoneticPr fontId="3"/>
  </si>
  <si>
    <t>当初より編入生10人増加</t>
    <rPh sb="0" eb="2">
      <t>トウショ</t>
    </rPh>
    <rPh sb="4" eb="6">
      <t>ヘンニュウ</t>
    </rPh>
    <rPh sb="6" eb="7">
      <t>セイ</t>
    </rPh>
    <rPh sb="9" eb="10">
      <t>ニン</t>
    </rPh>
    <rPh sb="10" eb="12">
      <t>ゾウカ</t>
    </rPh>
    <phoneticPr fontId="3"/>
  </si>
  <si>
    <t>➃</t>
    <phoneticPr fontId="3"/>
  </si>
  <si>
    <t>留年生受診</t>
    <rPh sb="0" eb="2">
      <t>リュウネン</t>
    </rPh>
    <rPh sb="2" eb="3">
      <t>セイ</t>
    </rPh>
    <rPh sb="3" eb="5">
      <t>ジュシン</t>
    </rPh>
    <phoneticPr fontId="3"/>
  </si>
  <si>
    <t>➂</t>
    <phoneticPr fontId="3"/>
  </si>
  <si>
    <t>2年生以上受診</t>
    <rPh sb="1" eb="5">
      <t>ネンセイイジョウ</t>
    </rPh>
    <rPh sb="5" eb="7">
      <t>ジュシン</t>
    </rPh>
    <phoneticPr fontId="3"/>
  </si>
  <si>
    <t>東京都庁短期大学渋谷キャンパス</t>
    <rPh sb="0" eb="2">
      <t>トウキョウ</t>
    </rPh>
    <rPh sb="2" eb="4">
      <t>トチョウ</t>
    </rPh>
    <rPh sb="4" eb="6">
      <t>タンキ</t>
    </rPh>
    <rPh sb="6" eb="8">
      <t>ダイガク</t>
    </rPh>
    <rPh sb="8" eb="10">
      <t>シブヤ</t>
    </rPh>
    <phoneticPr fontId="3"/>
  </si>
  <si>
    <t>渋谷区中央1-1-1</t>
    <rPh sb="0" eb="3">
      <t>シブヤク</t>
    </rPh>
    <rPh sb="3" eb="5">
      <t>チュウオウ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</si>
</sst>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quot;円&quot;"/>
    <numFmt numFmtId="178" formatCode="[$-411]ggge&quot;年&quot;m&quot;月&quot;d&quot;日&quot;;@"/>
    <numFmt numFmtId="179" formatCode="000\-0000"/>
  </numFmts>
  <fonts count="12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
      <b/>
      <sz val="12"/>
      <color rgb="FFFF0000"/>
      <name val="ＭＳ Ｐゴシック"/>
      <family val="3"/>
      <charset val="128"/>
    </font>
    <font>
      <b/>
      <sz val="18"/>
      <color rgb="FFFF0000"/>
      <name val="ＭＳ Ｐゴシック"/>
      <family val="3"/>
      <charset val="128"/>
    </font>
    <font>
      <sz val="12"/>
      <name val="ＭＳ Ｐゴシック"/>
      <family val="3"/>
      <charset val="128"/>
    </font>
    <font>
      <b/>
      <sz val="12"/>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rgb="FFFF0000"/>
      <name val="ＭＳ 明朝"/>
      <family val="1"/>
      <charset val="128"/>
    </font>
    <font>
      <sz val="11"/>
      <name val="ＭＳ 明朝"/>
      <family val="1"/>
      <charset val="128"/>
    </font>
    <font>
      <sz val="14"/>
      <name val="ＭＳ 明朝"/>
      <family val="1"/>
      <charset val="128"/>
    </font>
    <font>
      <sz val="12"/>
      <name val="ＭＳ 明朝"/>
      <family val="1"/>
      <charset val="128"/>
    </font>
    <font>
      <sz val="10.5"/>
      <name val="ＭＳ 明朝"/>
      <family val="1"/>
      <charset val="128"/>
    </font>
    <font>
      <b/>
      <sz val="12"/>
      <color rgb="FF0070C0"/>
      <name val="ＭＳ Ｐゴシック"/>
      <family val="3"/>
      <charset val="128"/>
    </font>
    <font>
      <sz val="6"/>
      <name val="ＭＳ Ｐゴシック"/>
      <family val="3"/>
      <charset val="128"/>
      <scheme val="minor"/>
    </font>
    <font>
      <sz val="6"/>
      <name val="ＭＳ Ｐゴシック"/>
      <family val="2"/>
      <charset val="128"/>
      <scheme val="minor"/>
    </font>
    <font>
      <b/>
      <sz val="11"/>
      <name val="ＭＳ Ｐゴシック"/>
      <family val="3"/>
      <charset val="128"/>
    </font>
    <font>
      <sz val="11"/>
      <color theme="0"/>
      <name val="ＭＳ Ｐゴシック"/>
      <family val="3"/>
      <charset val="128"/>
    </font>
    <font>
      <sz val="11"/>
      <name val="游明朝"/>
      <family val="1"/>
      <charset val="128"/>
    </font>
    <font>
      <sz val="14"/>
      <color theme="0"/>
      <name val="ＭＳ Ｐゴシック"/>
      <family val="3"/>
      <charset val="128"/>
      <scheme val="minor"/>
    </font>
    <font>
      <sz val="9"/>
      <color indexed="81"/>
      <name val="MS P ゴシック"/>
      <family val="3"/>
      <charset val="128"/>
    </font>
    <font>
      <b/>
      <sz val="9"/>
      <color indexed="81"/>
      <name val="游ゴシック"/>
      <family val="3"/>
      <charset val="128"/>
    </font>
    <font>
      <sz val="9"/>
      <color indexed="81"/>
      <name val="游ゴシック"/>
      <family val="3"/>
      <charset val="128"/>
    </font>
    <font>
      <sz val="11"/>
      <name val="游ゴシック"/>
      <family val="3"/>
      <charset val="128"/>
    </font>
    <font>
      <sz val="10"/>
      <name val="游ゴシック"/>
      <family val="3"/>
      <charset val="128"/>
    </font>
    <font>
      <sz val="14"/>
      <name val="游ゴシック"/>
      <family val="3"/>
      <charset val="128"/>
    </font>
    <font>
      <sz val="12"/>
      <name val="游ゴシック"/>
      <family val="3"/>
      <charset val="128"/>
    </font>
    <font>
      <sz val="18"/>
      <name val="游ゴシック"/>
      <family val="3"/>
      <charset val="128"/>
    </font>
    <font>
      <sz val="16"/>
      <color theme="0" tint="-0.249977111117893"/>
      <name val="游ゴシック"/>
      <family val="3"/>
      <charset val="128"/>
    </font>
    <font>
      <sz val="11"/>
      <color theme="0"/>
      <name val="ＭＳ Ｐゴシック"/>
      <family val="3"/>
      <charset val="128"/>
      <scheme val="minor"/>
    </font>
    <font>
      <b/>
      <sz val="14"/>
      <color theme="0"/>
      <name val="ＭＳ Ｐゴシック"/>
      <family val="3"/>
      <charset val="128"/>
      <scheme val="minor"/>
    </font>
    <font>
      <sz val="11"/>
      <color indexed="81"/>
      <name val="游ゴシック"/>
      <family val="3"/>
      <charset val="128"/>
    </font>
    <font>
      <b/>
      <sz val="11"/>
      <color indexed="81"/>
      <name val="游ゴシック"/>
      <family val="3"/>
      <charset val="128"/>
    </font>
    <font>
      <sz val="9"/>
      <name val="游ゴシック"/>
      <family val="3"/>
      <charset val="128"/>
    </font>
    <font>
      <sz val="8"/>
      <name val="游ゴシック"/>
      <family val="3"/>
      <charset val="128"/>
    </font>
    <font>
      <sz val="11"/>
      <color indexed="12"/>
      <name val="游ゴシック"/>
      <family val="3"/>
      <charset val="128"/>
    </font>
    <font>
      <sz val="10"/>
      <color indexed="81"/>
      <name val="游ゴシック"/>
      <family val="3"/>
      <charset val="128"/>
    </font>
    <font>
      <b/>
      <sz val="10"/>
      <color indexed="81"/>
      <name val="游ゴシック"/>
      <family val="3"/>
      <charset val="128"/>
    </font>
    <font>
      <b/>
      <sz val="12"/>
      <color theme="0"/>
      <name val="ＭＳ 明朝"/>
      <family val="1"/>
      <charset val="128"/>
    </font>
    <font>
      <sz val="11"/>
      <color theme="0"/>
      <name val="ＭＳ 明朝"/>
      <family val="1"/>
      <charset val="128"/>
    </font>
    <font>
      <sz val="14"/>
      <color theme="0" tint="-0.34998626667073579"/>
      <name val="游ゴシック"/>
      <family val="3"/>
      <charset val="128"/>
    </font>
    <font>
      <sz val="10.5"/>
      <name val="游ゴシック"/>
      <family val="3"/>
      <charset val="128"/>
    </font>
    <font>
      <sz val="11"/>
      <color rgb="FFFF0000"/>
      <name val="游ゴシック"/>
      <family val="3"/>
      <charset val="128"/>
    </font>
    <font>
      <sz val="12"/>
      <color theme="0"/>
      <name val="游ゴシック"/>
      <family val="3"/>
      <charset val="128"/>
    </font>
    <font>
      <sz val="11"/>
      <color theme="0"/>
      <name val="游ゴシック"/>
      <family val="3"/>
      <charset val="128"/>
    </font>
    <font>
      <b/>
      <sz val="12"/>
      <color theme="0"/>
      <name val="ＭＳ Ｐゴシック"/>
      <family val="3"/>
      <charset val="128"/>
    </font>
    <font>
      <b/>
      <sz val="14"/>
      <name val="游ゴシック"/>
      <family val="3"/>
      <charset val="128"/>
    </font>
    <font>
      <b/>
      <sz val="14"/>
      <color theme="0"/>
      <name val="游ゴシック"/>
      <family val="3"/>
      <charset val="128"/>
    </font>
    <font>
      <b/>
      <sz val="11"/>
      <color theme="0"/>
      <name val="游ゴシック"/>
      <family val="3"/>
      <charset val="128"/>
    </font>
    <font>
      <b/>
      <sz val="11"/>
      <name val="游ゴシック"/>
      <family val="3"/>
      <charset val="128"/>
    </font>
    <font>
      <b/>
      <sz val="18"/>
      <name val="游ゴシック"/>
      <family val="3"/>
      <charset val="128"/>
    </font>
    <font>
      <sz val="9"/>
      <color indexed="12"/>
      <name val="游ゴシック"/>
      <family val="3"/>
      <charset val="128"/>
    </font>
    <font>
      <b/>
      <sz val="14"/>
      <color theme="1"/>
      <name val="游ゴシック"/>
      <family val="3"/>
      <charset val="128"/>
    </font>
    <font>
      <sz val="12"/>
      <color theme="1"/>
      <name val="游ゴシック"/>
      <family val="3"/>
      <charset val="128"/>
    </font>
    <font>
      <sz val="12"/>
      <color rgb="FFFF0000"/>
      <name val="游ゴシック"/>
      <family val="3"/>
      <charset val="128"/>
    </font>
    <font>
      <b/>
      <sz val="10"/>
      <name val="游ゴシック"/>
      <family val="3"/>
      <charset val="128"/>
    </font>
    <font>
      <b/>
      <sz val="11"/>
      <color theme="0"/>
      <name val="ＭＳ Ｐゴシック"/>
      <family val="3"/>
      <charset val="128"/>
    </font>
    <font>
      <sz val="9"/>
      <name val="ＭＳ Ｐゴシック"/>
      <family val="3"/>
      <charset val="128"/>
    </font>
    <font>
      <b/>
      <sz val="8"/>
      <name val="游ゴシック"/>
      <family val="3"/>
      <charset val="128"/>
    </font>
    <font>
      <b/>
      <sz val="10"/>
      <color theme="0"/>
      <name val="ＭＳ Ｐゴシック"/>
      <family val="3"/>
      <charset val="128"/>
    </font>
    <font>
      <b/>
      <sz val="9"/>
      <color theme="0"/>
      <name val="ＭＳ Ｐゴシック"/>
      <family val="3"/>
      <charset val="128"/>
    </font>
    <font>
      <sz val="11"/>
      <color rgb="FF002060"/>
      <name val="游ゴシック"/>
      <family val="3"/>
      <charset val="128"/>
    </font>
    <font>
      <sz val="16"/>
      <name val="游ゴシック"/>
      <family val="3"/>
      <charset val="128"/>
    </font>
    <font>
      <sz val="16"/>
      <name val="ＭＳ Ｐゴシック"/>
      <family val="3"/>
      <charset val="128"/>
    </font>
    <font>
      <sz val="22"/>
      <name val="游ゴシック"/>
      <family val="3"/>
      <charset val="128"/>
    </font>
    <font>
      <sz val="14"/>
      <color theme="1"/>
      <name val="游ゴシック"/>
      <family val="3"/>
      <charset val="128"/>
    </font>
    <font>
      <b/>
      <sz val="11"/>
      <color rgb="FF002060"/>
      <name val="游ゴシック"/>
      <family val="3"/>
      <charset val="128"/>
    </font>
    <font>
      <sz val="9"/>
      <color theme="0"/>
      <name val="游ゴシック"/>
      <family val="3"/>
      <charset val="128"/>
    </font>
    <font>
      <sz val="11"/>
      <color rgb="FFFF0000"/>
      <name val="ＭＳ 明朝"/>
      <family val="1"/>
      <charset val="128"/>
    </font>
    <font>
      <b/>
      <sz val="10"/>
      <color rgb="FFFF0000"/>
      <name val="游ゴシック"/>
      <family val="3"/>
      <charset val="128"/>
    </font>
    <font>
      <sz val="9"/>
      <color theme="4"/>
      <name val="Meiryo UI"/>
      <family val="3"/>
      <charset val="128"/>
    </font>
    <font>
      <sz val="11"/>
      <name val="Meiryo UI"/>
      <family val="3"/>
      <charset val="128"/>
    </font>
    <font>
      <sz val="9"/>
      <color theme="0"/>
      <name val="Meiryo UI"/>
      <family val="3"/>
      <charset val="128"/>
    </font>
    <font>
      <sz val="9"/>
      <name val="Meiryo UI"/>
      <family val="3"/>
      <charset val="128"/>
    </font>
    <font>
      <sz val="10"/>
      <name val="Meiryo UI"/>
      <family val="3"/>
      <charset val="128"/>
    </font>
    <font>
      <u/>
      <sz val="11"/>
      <color theme="10"/>
      <name val="Meiryo UI"/>
      <family val="2"/>
      <charset val="128"/>
    </font>
    <font>
      <sz val="9"/>
      <color rgb="FFFF0000"/>
      <name val="Meiryo UI"/>
      <family val="3"/>
      <charset val="128"/>
    </font>
    <font>
      <u/>
      <sz val="9"/>
      <name val="Meiryo UI"/>
      <family val="3"/>
      <charset val="128"/>
    </font>
    <font>
      <strike/>
      <sz val="9"/>
      <name val="Meiryo UI"/>
      <family val="3"/>
      <charset val="128"/>
    </font>
    <font>
      <sz val="9"/>
      <color rgb="FF00B0F0"/>
      <name val="Meiryo UI"/>
      <family val="3"/>
      <charset val="128"/>
    </font>
    <font>
      <sz val="11"/>
      <color rgb="FFC00000"/>
      <name val="ＭＳ Ｐゴシック"/>
      <family val="3"/>
      <charset val="128"/>
    </font>
    <font>
      <sz val="9"/>
      <color rgb="FFC00000"/>
      <name val="游ゴシック"/>
      <family val="3"/>
      <charset val="128"/>
    </font>
    <font>
      <sz val="11"/>
      <color rgb="FFC00000"/>
      <name val="游ゴシック"/>
      <family val="3"/>
      <charset val="128"/>
    </font>
    <font>
      <b/>
      <sz val="9"/>
      <color indexed="81"/>
      <name val="メイリオ"/>
      <family val="3"/>
      <charset val="128"/>
    </font>
    <font>
      <sz val="9"/>
      <color indexed="81"/>
      <name val="メイリオ"/>
      <family val="3"/>
      <charset val="128"/>
    </font>
    <font>
      <sz val="9"/>
      <color theme="1" tint="0.34998626667073579"/>
      <name val="游ゴシック"/>
      <family val="3"/>
      <charset val="128"/>
    </font>
    <font>
      <sz val="11"/>
      <color theme="1" tint="0.34998626667073579"/>
      <name val="游ゴシック"/>
      <family val="3"/>
      <charset val="128"/>
    </font>
    <font>
      <sz val="11"/>
      <color theme="1" tint="0.34998626667073579"/>
      <name val="ＭＳ Ｐゴシック"/>
      <family val="3"/>
      <charset val="128"/>
    </font>
    <font>
      <sz val="10"/>
      <color theme="1" tint="0.34998626667073579"/>
      <name val="游ゴシック"/>
      <family val="3"/>
      <charset val="128"/>
    </font>
    <font>
      <sz val="14"/>
      <color theme="0"/>
      <name val="メイリオ"/>
      <family val="3"/>
      <charset val="128"/>
    </font>
    <font>
      <b/>
      <u/>
      <sz val="18"/>
      <color theme="0"/>
      <name val="メイリオ"/>
      <family val="3"/>
      <charset val="128"/>
    </font>
    <font>
      <sz val="14"/>
      <color rgb="FFFF0000"/>
      <name val="游ゴシック"/>
      <family val="3"/>
      <charset val="128"/>
    </font>
    <font>
      <sz val="14"/>
      <color rgb="FFFF0000"/>
      <name val="ＭＳ Ｐゴシック"/>
      <family val="3"/>
      <charset val="128"/>
    </font>
    <font>
      <sz val="16"/>
      <color rgb="FFFF0000"/>
      <name val="游ゴシック"/>
      <family val="3"/>
      <charset val="128"/>
    </font>
    <font>
      <sz val="16"/>
      <color rgb="FFFF0000"/>
      <name val="ＭＳ Ｐゴシック"/>
      <family val="3"/>
      <charset val="128"/>
    </font>
    <font>
      <sz val="12"/>
      <color rgb="FFFF0000"/>
      <name val="ＭＳ Ｐゴシック"/>
      <family val="3"/>
      <charset val="128"/>
    </font>
    <font>
      <sz val="16"/>
      <color rgb="FFC00000"/>
      <name val="游ゴシック"/>
      <family val="3"/>
      <charset val="128"/>
    </font>
    <font>
      <sz val="14"/>
      <color rgb="FFFF3300"/>
      <name val="游ゴシック"/>
      <family val="3"/>
      <charset val="128"/>
    </font>
    <font>
      <sz val="6"/>
      <color indexed="10"/>
      <name val="ＭＳ Ｐゴシック"/>
      <family val="3"/>
      <charset val="128"/>
    </font>
    <font>
      <sz val="11"/>
      <color rgb="FF0070C0"/>
      <name val="游ゴシック"/>
      <family val="3"/>
      <charset val="128"/>
    </font>
    <font>
      <sz val="11"/>
      <color rgb="FF0070C0"/>
      <name val="ＭＳ Ｐゴシック"/>
      <family val="3"/>
      <charset val="128"/>
    </font>
    <font>
      <sz val="20"/>
      <color rgb="FF0070C0"/>
      <name val="游ゴシック"/>
      <family val="3"/>
      <charset val="128"/>
    </font>
    <font>
      <sz val="10.5"/>
      <color rgb="FF0070C0"/>
      <name val="游ゴシック"/>
      <family val="3"/>
      <charset val="128"/>
    </font>
    <font>
      <sz val="14"/>
      <color rgb="FF0070C0"/>
      <name val="游ゴシック"/>
      <family val="3"/>
      <charset val="128"/>
    </font>
    <font>
      <b/>
      <sz val="16"/>
      <color rgb="FF0070C0"/>
      <name val="游ゴシック"/>
      <family val="3"/>
      <charset val="128"/>
    </font>
    <font>
      <sz val="10"/>
      <color rgb="FF0070C0"/>
      <name val="ＭＳ Ｐゴシック"/>
      <family val="3"/>
      <charset val="128"/>
    </font>
    <font>
      <sz val="10"/>
      <color rgb="FFC00000"/>
      <name val="游ゴシック"/>
      <family val="3"/>
      <charset val="128"/>
    </font>
    <font>
      <b/>
      <sz val="9"/>
      <color indexed="81"/>
      <name val="MS P ゴシック"/>
      <family val="3"/>
      <charset val="128"/>
    </font>
    <font>
      <b/>
      <sz val="14"/>
      <color rgb="FF0070C0"/>
      <name val="游ゴシック"/>
      <family val="3"/>
      <charset val="128"/>
    </font>
    <font>
      <sz val="9"/>
      <color rgb="FF0070C0"/>
      <name val="游ゴシック"/>
      <family val="3"/>
      <charset val="128"/>
    </font>
    <font>
      <sz val="11"/>
      <color rgb="FFFF3300"/>
      <name val="ＭＳ Ｐゴシック"/>
      <family val="3"/>
      <charset val="128"/>
    </font>
    <font>
      <sz val="12"/>
      <color rgb="FF0070C0"/>
      <name val="游ゴシック"/>
      <family val="3"/>
      <charset val="128"/>
    </font>
    <font>
      <sz val="12"/>
      <color rgb="FF0070C0"/>
      <name val="ＭＳ Ｐゴシック"/>
      <family val="3"/>
      <charset val="128"/>
    </font>
    <font>
      <b/>
      <sz val="11"/>
      <color indexed="10"/>
      <name val="游ゴシック"/>
      <family val="3"/>
      <charset val="128"/>
    </font>
    <font>
      <b/>
      <sz val="14"/>
      <color indexed="10"/>
      <name val="游ゴシック"/>
      <family val="3"/>
      <charset val="128"/>
    </font>
    <font>
      <sz val="10"/>
      <color rgb="FF0070C0"/>
      <name val="游ゴシック"/>
      <family val="3"/>
      <charset val="128"/>
    </font>
    <font>
      <sz val="10"/>
      <color rgb="FFFF0000"/>
      <name val="游ゴシック"/>
      <family val="3"/>
      <charset val="128"/>
    </font>
    <font>
      <b/>
      <sz val="14"/>
      <color indexed="81"/>
      <name val="游ゴシック"/>
      <family val="3"/>
      <charset val="128"/>
    </font>
    <font>
      <sz val="14"/>
      <color indexed="81"/>
      <name val="游ゴシック"/>
      <family val="3"/>
      <charset val="128"/>
    </font>
    <font>
      <b/>
      <sz val="11"/>
      <color indexed="81"/>
      <name val="MS P 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8" tint="-0.249977111117893"/>
        <bgColor indexed="64"/>
      </patternFill>
    </fill>
    <fill>
      <patternFill patternType="solid">
        <fgColor theme="2"/>
        <bgColor indexed="64"/>
      </patternFill>
    </fill>
  </fills>
  <borders count="13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right style="thin">
        <color indexed="64"/>
      </right>
      <top style="hair">
        <color indexed="64"/>
      </top>
      <bottom style="hair">
        <color indexed="64"/>
      </bottom>
      <diagonal/>
    </border>
    <border>
      <left/>
      <right/>
      <top/>
      <bottom style="medium">
        <color indexed="64"/>
      </bottom>
      <diagonal/>
    </border>
    <border>
      <left/>
      <right style="thin">
        <color indexed="64"/>
      </right>
      <top style="hair">
        <color indexed="64"/>
      </top>
      <bottom style="double">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top style="thin">
        <color theme="0" tint="-0.14996795556505021"/>
      </top>
      <bottom style="thin">
        <color indexed="64"/>
      </bottom>
      <diagonal/>
    </border>
    <border>
      <left style="thick">
        <color rgb="FFFF3300"/>
      </left>
      <right/>
      <top style="thick">
        <color rgb="FFFF3300"/>
      </top>
      <bottom/>
      <diagonal/>
    </border>
    <border>
      <left/>
      <right/>
      <top style="thick">
        <color rgb="FFFF3300"/>
      </top>
      <bottom/>
      <diagonal/>
    </border>
    <border>
      <left/>
      <right style="thick">
        <color rgb="FFFF3300"/>
      </right>
      <top style="thick">
        <color rgb="FFFF3300"/>
      </top>
      <bottom/>
      <diagonal/>
    </border>
    <border>
      <left style="thick">
        <color rgb="FFFF3300"/>
      </left>
      <right/>
      <top/>
      <bottom style="thick">
        <color rgb="FFFF3300"/>
      </bottom>
      <diagonal/>
    </border>
    <border>
      <left/>
      <right/>
      <top/>
      <bottom style="thick">
        <color rgb="FFFF3300"/>
      </bottom>
      <diagonal/>
    </border>
    <border>
      <left/>
      <right style="thick">
        <color rgb="FFFF3300"/>
      </right>
      <top/>
      <bottom style="thick">
        <color rgb="FFFF3300"/>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ck">
        <color rgb="FFC00000"/>
      </left>
      <right/>
      <top style="thick">
        <color rgb="FFC00000"/>
      </top>
      <bottom/>
      <diagonal/>
    </border>
    <border>
      <left style="thin">
        <color indexed="64"/>
      </left>
      <right/>
      <top style="thick">
        <color rgb="FFC00000"/>
      </top>
      <bottom style="hair">
        <color indexed="64"/>
      </bottom>
      <diagonal/>
    </border>
    <border>
      <left/>
      <right style="thin">
        <color indexed="64"/>
      </right>
      <top style="thick">
        <color rgb="FFC00000"/>
      </top>
      <bottom style="hair">
        <color indexed="64"/>
      </bottom>
      <diagonal/>
    </border>
    <border>
      <left/>
      <right style="thick">
        <color rgb="FFC00000"/>
      </right>
      <top style="thick">
        <color rgb="FFC00000"/>
      </top>
      <bottom style="hair">
        <color indexed="64"/>
      </bottom>
      <diagonal/>
    </border>
    <border>
      <left style="thick">
        <color rgb="FFC00000"/>
      </left>
      <right/>
      <top style="hair">
        <color indexed="64"/>
      </top>
      <bottom style="hair">
        <color indexed="64"/>
      </bottom>
      <diagonal/>
    </border>
    <border>
      <left/>
      <right style="thick">
        <color rgb="FFC00000"/>
      </right>
      <top style="hair">
        <color indexed="64"/>
      </top>
      <bottom style="hair">
        <color indexed="64"/>
      </bottom>
      <diagonal/>
    </border>
    <border>
      <left style="thick">
        <color rgb="FFC00000"/>
      </left>
      <right/>
      <top/>
      <bottom style="thick">
        <color rgb="FFC00000"/>
      </bottom>
      <diagonal/>
    </border>
    <border>
      <left style="thin">
        <color indexed="64"/>
      </left>
      <right/>
      <top style="hair">
        <color indexed="64"/>
      </top>
      <bottom style="thick">
        <color rgb="FFC00000"/>
      </bottom>
      <diagonal/>
    </border>
    <border>
      <left/>
      <right style="thin">
        <color indexed="64"/>
      </right>
      <top style="hair">
        <color indexed="64"/>
      </top>
      <bottom style="thick">
        <color rgb="FFC00000"/>
      </bottom>
      <diagonal/>
    </border>
    <border>
      <left/>
      <right style="thick">
        <color rgb="FFC00000"/>
      </right>
      <top style="hair">
        <color indexed="64"/>
      </top>
      <bottom style="thick">
        <color rgb="FFC00000"/>
      </bottom>
      <diagonal/>
    </border>
    <border>
      <left style="thick">
        <color rgb="FFC00000"/>
      </left>
      <right style="thick">
        <color rgb="FFC00000"/>
      </right>
      <top style="thick">
        <color rgb="FFC00000"/>
      </top>
      <bottom style="thick">
        <color rgb="FFC00000"/>
      </bottom>
      <diagonal/>
    </border>
    <border>
      <left style="thick">
        <color rgb="FFC00000"/>
      </left>
      <right style="thick">
        <color rgb="FFC00000"/>
      </right>
      <top style="thick">
        <color rgb="FFC00000"/>
      </top>
      <bottom/>
      <diagonal/>
    </border>
    <border>
      <left style="thick">
        <color rgb="FFC00000"/>
      </left>
      <right style="thick">
        <color rgb="FFC00000"/>
      </right>
      <top/>
      <bottom style="thick">
        <color rgb="FFC00000"/>
      </bottom>
      <diagonal/>
    </border>
    <border>
      <left style="thick">
        <color rgb="FFC00000"/>
      </left>
      <right/>
      <top style="thick">
        <color rgb="FFC00000"/>
      </top>
      <bottom style="hair">
        <color indexed="64"/>
      </bottom>
      <diagonal/>
    </border>
    <border>
      <left style="thick">
        <color rgb="FFC00000"/>
      </left>
      <right/>
      <top style="hair">
        <color indexed="64"/>
      </top>
      <bottom style="thick">
        <color rgb="FFC00000"/>
      </bottom>
      <diagonal/>
    </border>
    <border>
      <left style="thick">
        <color rgb="FFC00000"/>
      </left>
      <right style="thin">
        <color indexed="64"/>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style="thin">
        <color indexed="64"/>
      </right>
      <top/>
      <bottom style="thin">
        <color indexed="64"/>
      </bottom>
      <diagonal/>
    </border>
    <border>
      <left/>
      <right style="thick">
        <color rgb="FFC00000"/>
      </right>
      <top/>
      <bottom style="thin">
        <color indexed="64"/>
      </bottom>
      <diagonal/>
    </border>
    <border>
      <left style="thick">
        <color rgb="FFC00000"/>
      </left>
      <right/>
      <top/>
      <bottom/>
      <diagonal/>
    </border>
    <border>
      <left/>
      <right style="thick">
        <color rgb="FFC00000"/>
      </right>
      <top/>
      <bottom/>
      <diagonal/>
    </border>
    <border>
      <left style="thick">
        <color rgb="FFC00000"/>
      </left>
      <right style="thin">
        <color indexed="64"/>
      </right>
      <top/>
      <bottom/>
      <diagonal/>
    </border>
    <border>
      <left style="thick">
        <color rgb="FFC00000"/>
      </left>
      <right style="thin">
        <color indexed="64"/>
      </right>
      <top style="thin">
        <color indexed="64"/>
      </top>
      <bottom/>
      <diagonal/>
    </border>
    <border>
      <left/>
      <right style="thick">
        <color rgb="FFC00000"/>
      </right>
      <top style="thin">
        <color indexed="64"/>
      </top>
      <bottom/>
      <diagonal/>
    </border>
    <border>
      <left style="thick">
        <color rgb="FFC00000"/>
      </left>
      <right style="thin">
        <color indexed="64"/>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style="thick">
        <color rgb="FFFF0000"/>
      </right>
      <top style="thick">
        <color rgb="FFFF0000"/>
      </top>
      <bottom style="hair">
        <color indexed="64"/>
      </bottom>
      <diagonal/>
    </border>
    <border>
      <left style="thin">
        <color indexed="64"/>
      </left>
      <right style="thick">
        <color rgb="FFFF0000"/>
      </right>
      <top style="hair">
        <color indexed="64"/>
      </top>
      <bottom style="hair">
        <color indexed="64"/>
      </bottom>
      <diagonal/>
    </border>
    <border>
      <left/>
      <right/>
      <top style="hair">
        <color indexed="64"/>
      </top>
      <bottom style="thick">
        <color rgb="FFFF0000"/>
      </bottom>
      <diagonal/>
    </border>
    <border>
      <left/>
      <right style="thin">
        <color indexed="64"/>
      </right>
      <top style="hair">
        <color indexed="64"/>
      </top>
      <bottom style="thick">
        <color rgb="FFFF0000"/>
      </bottom>
      <diagonal/>
    </border>
    <border>
      <left style="thin">
        <color indexed="64"/>
      </left>
      <right style="thick">
        <color rgb="FFFF0000"/>
      </right>
      <top style="hair">
        <color indexed="64"/>
      </top>
      <bottom style="thick">
        <color rgb="FFFF0000"/>
      </bottom>
      <diagonal/>
    </border>
    <border>
      <left style="thick">
        <color rgb="FFFF3300"/>
      </left>
      <right/>
      <top style="thick">
        <color rgb="FFFF3300"/>
      </top>
      <bottom style="hair">
        <color indexed="64"/>
      </bottom>
      <diagonal/>
    </border>
    <border>
      <left style="thick">
        <color rgb="FFFF3300"/>
      </left>
      <right/>
      <top style="hair">
        <color indexed="64"/>
      </top>
      <bottom style="thick">
        <color rgb="FFFF3300"/>
      </bottom>
      <diagonal/>
    </border>
    <border>
      <left style="thick">
        <color rgb="FF0070C0"/>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bottom/>
      <diagonal/>
    </border>
    <border>
      <left style="medium">
        <color rgb="FF0070C0"/>
      </left>
      <right/>
      <top/>
      <bottom/>
      <diagonal/>
    </border>
    <border>
      <left style="medium">
        <color rgb="FF0070C0"/>
      </left>
      <right/>
      <top style="thin">
        <color theme="0" tint="-0.14996795556505021"/>
      </top>
      <bottom style="thin">
        <color indexed="64"/>
      </bottom>
      <diagonal/>
    </border>
    <border>
      <left style="medium">
        <color rgb="FF0070C0"/>
      </left>
      <right/>
      <top style="thin">
        <color indexed="64"/>
      </top>
      <bottom style="thin">
        <color indexed="64"/>
      </bottom>
      <diagonal/>
    </border>
    <border>
      <left style="medium">
        <color rgb="FF0070C0"/>
      </left>
      <right/>
      <top/>
      <bottom style="thin">
        <color theme="0" tint="-0.14996795556505021"/>
      </bottom>
      <diagonal/>
    </border>
    <border>
      <left/>
      <right/>
      <top/>
      <bottom style="thin">
        <color theme="0" tint="-0.14996795556505021"/>
      </bottom>
      <diagonal/>
    </border>
    <border>
      <left/>
      <right style="medium">
        <color rgb="FF0070C0"/>
      </right>
      <top style="thin">
        <color auto="1"/>
      </top>
      <bottom style="thin">
        <color auto="1"/>
      </bottom>
      <diagonal/>
    </border>
    <border>
      <left/>
      <right style="medium">
        <color rgb="FF0070C0"/>
      </right>
      <top/>
      <bottom style="thin">
        <color auto="1"/>
      </bottom>
      <diagonal/>
    </border>
    <border>
      <left style="medium">
        <color rgb="FF0070C0"/>
      </left>
      <right/>
      <top style="thin">
        <color indexed="64"/>
      </top>
      <bottom/>
      <diagonal/>
    </border>
    <border>
      <left/>
      <right style="medium">
        <color rgb="FF0070C0"/>
      </right>
      <top style="thin">
        <color auto="1"/>
      </top>
      <bottom/>
      <diagonal/>
    </border>
    <border>
      <left style="thick">
        <color rgb="FFC00000"/>
      </left>
      <right style="medium">
        <color indexed="64"/>
      </right>
      <top style="medium">
        <color indexed="64"/>
      </top>
      <bottom/>
      <diagonal/>
    </border>
    <border>
      <left style="thick">
        <color rgb="FFC00000"/>
      </left>
      <right style="medium">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ck">
        <color rgb="FFC00000"/>
      </bottom>
      <diagonal/>
    </border>
    <border>
      <left/>
      <right style="thin">
        <color indexed="64"/>
      </right>
      <top style="medium">
        <color indexed="64"/>
      </top>
      <bottom style="thick">
        <color rgb="FFC00000"/>
      </bottom>
      <diagonal/>
    </border>
    <border>
      <left/>
      <right style="medium">
        <color indexed="64"/>
      </right>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xf numFmtId="38" fontId="1" fillId="0" borderId="0" applyFont="0" applyFill="0" applyBorder="0" applyAlignment="0" applyProtection="0">
      <alignment vertical="center"/>
    </xf>
    <xf numFmtId="0" fontId="84" fillId="0" borderId="0" applyNumberFormat="0" applyFill="0" applyBorder="0" applyAlignment="0" applyProtection="0">
      <alignment vertical="center"/>
    </xf>
  </cellStyleXfs>
  <cellXfs count="632">
    <xf numFmtId="0" fontId="0" fillId="0" borderId="0" xfId="0">
      <alignment vertical="center"/>
    </xf>
    <xf numFmtId="0" fontId="5" fillId="0" borderId="0" xfId="0" applyFont="1">
      <alignment vertical="center"/>
    </xf>
    <xf numFmtId="0" fontId="0" fillId="0" borderId="0" xfId="0" applyAlignment="1">
      <alignment horizontal="center" vertical="center"/>
    </xf>
    <xf numFmtId="49" fontId="0" fillId="0" borderId="0" xfId="0" applyNumberFormat="1">
      <alignment vertical="center"/>
    </xf>
    <xf numFmtId="49" fontId="0" fillId="0" borderId="0" xfId="0" applyNumberFormat="1" applyAlignment="1">
      <alignment horizontal="left" vertical="center"/>
    </xf>
    <xf numFmtId="0" fontId="8" fillId="0" borderId="0" xfId="0" applyFont="1">
      <alignment vertical="center"/>
    </xf>
    <xf numFmtId="0" fontId="0" fillId="0" borderId="0" xfId="0" applyProtection="1">
      <alignment vertical="center"/>
      <protection locked="0"/>
    </xf>
    <xf numFmtId="0" fontId="17" fillId="0" borderId="0" xfId="0" applyFont="1">
      <alignment vertical="center"/>
    </xf>
    <xf numFmtId="0" fontId="19" fillId="0" borderId="0" xfId="0" applyFont="1">
      <alignment vertical="center"/>
    </xf>
    <xf numFmtId="0" fontId="18" fillId="0" borderId="0" xfId="0" applyFont="1">
      <alignment vertical="center"/>
    </xf>
    <xf numFmtId="0" fontId="12" fillId="0" borderId="0" xfId="0" applyFont="1" applyProtection="1">
      <alignment vertical="center"/>
      <protection locked="0"/>
    </xf>
    <xf numFmtId="0" fontId="13" fillId="0" borderId="0" xfId="0" applyFont="1" applyProtection="1">
      <alignment vertical="center"/>
      <protection locked="0"/>
    </xf>
    <xf numFmtId="0" fontId="12"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1" fillId="0" borderId="0" xfId="0" applyFont="1" applyProtection="1">
      <alignment vertical="center"/>
      <protection locked="0"/>
    </xf>
    <xf numFmtId="0" fontId="20" fillId="0" borderId="0" xfId="0" applyFont="1">
      <alignment vertical="center"/>
    </xf>
    <xf numFmtId="49" fontId="4" fillId="0" borderId="0" xfId="0" applyNumberFormat="1" applyFont="1">
      <alignment vertical="center"/>
    </xf>
    <xf numFmtId="49" fontId="4" fillId="0" borderId="0" xfId="0" applyNumberFormat="1" applyFont="1" applyAlignment="1">
      <alignment horizontal="left" vertical="center"/>
    </xf>
    <xf numFmtId="0" fontId="18" fillId="0" borderId="0" xfId="0" applyFont="1" applyAlignment="1">
      <alignment vertical="center" wrapText="1"/>
    </xf>
    <xf numFmtId="0" fontId="0" fillId="0" borderId="0" xfId="0" applyAlignment="1">
      <alignment horizontal="lef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32" fillId="0" borderId="0" xfId="0" applyFont="1">
      <alignment vertical="center"/>
    </xf>
    <xf numFmtId="0" fontId="38" fillId="0" borderId="0" xfId="0" applyFont="1" applyProtection="1">
      <alignment vertical="center"/>
      <protection locked="0"/>
    </xf>
    <xf numFmtId="0" fontId="28" fillId="0" borderId="0" xfId="0" applyFont="1" applyProtection="1">
      <alignment vertical="center"/>
      <protection locked="0"/>
    </xf>
    <xf numFmtId="0" fontId="47" fillId="0" borderId="0" xfId="0" applyFont="1">
      <alignment vertical="center"/>
    </xf>
    <xf numFmtId="0" fontId="48" fillId="0" borderId="0" xfId="0" applyFont="1">
      <alignment vertical="center"/>
    </xf>
    <xf numFmtId="0" fontId="42" fillId="0" borderId="0" xfId="0" applyFont="1" applyAlignment="1">
      <alignment horizontal="center" vertical="center"/>
    </xf>
    <xf numFmtId="0" fontId="33" fillId="0" borderId="0" xfId="0" applyFont="1" applyAlignment="1" applyProtection="1">
      <alignment vertical="top"/>
      <protection locked="0"/>
    </xf>
    <xf numFmtId="0" fontId="50" fillId="0" borderId="0" xfId="0" applyFont="1" applyProtection="1">
      <alignment vertical="center"/>
      <protection locked="0"/>
    </xf>
    <xf numFmtId="0" fontId="50" fillId="0" borderId="0" xfId="0" applyFont="1" applyAlignment="1" applyProtection="1">
      <alignment horizontal="left" vertical="center"/>
      <protection locked="0"/>
    </xf>
    <xf numFmtId="0" fontId="52" fillId="0" borderId="6" xfId="0" applyFont="1" applyBorder="1">
      <alignment vertical="center"/>
    </xf>
    <xf numFmtId="0" fontId="53" fillId="0" borderId="0" xfId="0" applyFont="1">
      <alignment vertical="center"/>
    </xf>
    <xf numFmtId="0" fontId="32" fillId="0" borderId="0" xfId="0" applyFont="1" applyAlignment="1">
      <alignment horizontal="right" vertical="center"/>
    </xf>
    <xf numFmtId="0" fontId="34" fillId="0" borderId="0" xfId="0" applyFont="1">
      <alignment vertical="center"/>
    </xf>
    <xf numFmtId="0" fontId="50" fillId="0" borderId="0" xfId="0" applyFont="1" applyAlignment="1">
      <alignment horizontal="left" vertical="center"/>
    </xf>
    <xf numFmtId="0" fontId="50" fillId="0" borderId="0" xfId="0" applyFont="1">
      <alignment vertical="center"/>
    </xf>
    <xf numFmtId="38" fontId="50" fillId="0" borderId="0" xfId="1" applyFont="1" applyAlignment="1" applyProtection="1">
      <alignment vertical="center"/>
    </xf>
    <xf numFmtId="0" fontId="50" fillId="0" borderId="0" xfId="0" applyFont="1" applyAlignment="1">
      <alignment vertical="top"/>
    </xf>
    <xf numFmtId="0" fontId="32" fillId="0" borderId="12" xfId="0" applyFont="1" applyBorder="1">
      <alignment vertical="center"/>
    </xf>
    <xf numFmtId="38" fontId="34" fillId="0" borderId="4" xfId="1" applyFont="1" applyBorder="1" applyAlignment="1" applyProtection="1">
      <alignment horizontal="right" vertical="center"/>
    </xf>
    <xf numFmtId="38" fontId="32" fillId="0" borderId="15" xfId="1" applyFont="1" applyBorder="1" applyAlignment="1" applyProtection="1">
      <alignment horizontal="right" vertical="center"/>
    </xf>
    <xf numFmtId="0" fontId="34" fillId="0" borderId="0" xfId="0" applyFont="1" applyAlignment="1">
      <alignment horizontal="right" vertical="center"/>
    </xf>
    <xf numFmtId="38" fontId="32" fillId="0" borderId="8" xfId="1" applyFont="1" applyBorder="1" applyAlignment="1" applyProtection="1">
      <alignment horizontal="right" vertical="center"/>
    </xf>
    <xf numFmtId="38" fontId="34" fillId="0" borderId="7" xfId="1" applyFont="1" applyBorder="1" applyAlignment="1" applyProtection="1">
      <alignment horizontal="right" vertical="center"/>
    </xf>
    <xf numFmtId="38" fontId="32" fillId="0" borderId="12" xfId="1" applyFont="1" applyBorder="1" applyAlignment="1" applyProtection="1">
      <alignment horizontal="right" vertical="center"/>
    </xf>
    <xf numFmtId="38" fontId="42" fillId="0" borderId="0" xfId="1" applyFont="1" applyBorder="1" applyAlignment="1" applyProtection="1">
      <alignment horizontal="left" vertical="top"/>
    </xf>
    <xf numFmtId="38" fontId="42" fillId="0" borderId="0" xfId="1" applyFont="1" applyBorder="1" applyAlignment="1" applyProtection="1">
      <alignment vertical="center"/>
    </xf>
    <xf numFmtId="38" fontId="44" fillId="0" borderId="0" xfId="1" applyFont="1" applyFill="1" applyBorder="1" applyAlignment="1" applyProtection="1">
      <alignment vertical="center"/>
    </xf>
    <xf numFmtId="38" fontId="32" fillId="0" borderId="0" xfId="1" applyFont="1" applyBorder="1" applyProtection="1">
      <alignment vertical="center"/>
    </xf>
    <xf numFmtId="0" fontId="54" fillId="0" borderId="6" xfId="0" applyFont="1" applyBorder="1">
      <alignment vertical="center"/>
    </xf>
    <xf numFmtId="0" fontId="26" fillId="0" borderId="14" xfId="0" applyFont="1" applyBorder="1">
      <alignment vertical="center"/>
    </xf>
    <xf numFmtId="0" fontId="8" fillId="0" borderId="7" xfId="0" applyFont="1" applyBorder="1">
      <alignment vertical="center"/>
    </xf>
    <xf numFmtId="0" fontId="7" fillId="0" borderId="12" xfId="0" applyFont="1" applyBorder="1">
      <alignment vertical="center"/>
    </xf>
    <xf numFmtId="0" fontId="34" fillId="0" borderId="11" xfId="0" applyFont="1" applyBorder="1" applyAlignment="1">
      <alignment horizontal="center" vertical="center"/>
    </xf>
    <xf numFmtId="0" fontId="34" fillId="0" borderId="1" xfId="0" applyFont="1" applyBorder="1" applyAlignment="1">
      <alignment horizontal="right" vertical="center"/>
    </xf>
    <xf numFmtId="0" fontId="32" fillId="0" borderId="8" xfId="0" applyFont="1" applyBorder="1">
      <alignment vertical="center"/>
    </xf>
    <xf numFmtId="0" fontId="32" fillId="0" borderId="9" xfId="0" applyFont="1" applyBorder="1">
      <alignment vertical="center"/>
    </xf>
    <xf numFmtId="0" fontId="60" fillId="0" borderId="0" xfId="0" applyFont="1" applyAlignment="1">
      <alignment horizontal="right" vertical="top"/>
    </xf>
    <xf numFmtId="0" fontId="34" fillId="0" borderId="3" xfId="0" applyFont="1" applyBorder="1" applyAlignment="1">
      <alignment horizontal="right" vertical="center"/>
    </xf>
    <xf numFmtId="0" fontId="37" fillId="0" borderId="0" xfId="0" applyFont="1" applyAlignment="1">
      <alignment horizontal="center" vertical="center"/>
    </xf>
    <xf numFmtId="0" fontId="8" fillId="0" borderId="0" xfId="0" applyFont="1" applyProtection="1">
      <alignment vertical="center"/>
      <protection locked="0"/>
    </xf>
    <xf numFmtId="0" fontId="65" fillId="0" borderId="0" xfId="0" applyFont="1">
      <alignment vertical="center"/>
    </xf>
    <xf numFmtId="0" fontId="69" fillId="0" borderId="0" xfId="0" applyFont="1" applyAlignment="1">
      <alignment horizontal="center" vertical="center"/>
    </xf>
    <xf numFmtId="0" fontId="66" fillId="0" borderId="0" xfId="0" applyFont="1" applyAlignment="1" applyProtection="1">
      <alignment horizontal="center" vertical="center"/>
      <protection locked="0"/>
    </xf>
    <xf numFmtId="49" fontId="66" fillId="0" borderId="0" xfId="0" applyNumberFormat="1" applyFont="1" applyAlignment="1">
      <alignment horizontal="center" vertical="center"/>
    </xf>
    <xf numFmtId="0" fontId="66" fillId="0" borderId="0" xfId="0" applyFont="1" applyAlignment="1">
      <alignment horizontal="center" vertical="center"/>
    </xf>
    <xf numFmtId="0" fontId="68" fillId="0" borderId="0" xfId="0" applyFont="1">
      <alignment vertical="center"/>
    </xf>
    <xf numFmtId="0" fontId="6" fillId="0" borderId="0" xfId="0" applyFont="1" applyProtection="1">
      <alignment vertical="center"/>
      <protection locked="0"/>
    </xf>
    <xf numFmtId="49" fontId="6" fillId="0" borderId="0" xfId="0" applyNumberFormat="1" applyFont="1">
      <alignment vertical="center"/>
    </xf>
    <xf numFmtId="49" fontId="6" fillId="0" borderId="0" xfId="0" applyNumberFormat="1" applyFont="1" applyAlignment="1">
      <alignment horizontal="left" vertical="center"/>
    </xf>
    <xf numFmtId="0" fontId="6" fillId="0" borderId="0" xfId="0" applyFont="1">
      <alignment vertical="center"/>
    </xf>
    <xf numFmtId="0" fontId="32" fillId="0" borderId="49" xfId="0" applyFont="1" applyBorder="1">
      <alignment vertical="center"/>
    </xf>
    <xf numFmtId="0" fontId="32" fillId="0" borderId="51" xfId="0" applyFont="1" applyBorder="1">
      <alignment vertical="center"/>
    </xf>
    <xf numFmtId="0" fontId="35" fillId="0" borderId="0" xfId="0" applyFont="1" applyAlignment="1">
      <alignment horizontal="left" vertical="center"/>
    </xf>
    <xf numFmtId="178" fontId="10" fillId="0" borderId="0" xfId="0" applyNumberFormat="1" applyFont="1" applyAlignment="1">
      <alignment horizontal="left" vertical="center" shrinkToFit="1"/>
    </xf>
    <xf numFmtId="0" fontId="7" fillId="0" borderId="0" xfId="0" applyFont="1">
      <alignment vertical="center"/>
    </xf>
    <xf numFmtId="38" fontId="0" fillId="0" borderId="0" xfId="0" applyNumberFormat="1">
      <alignment vertical="center"/>
    </xf>
    <xf numFmtId="38" fontId="76" fillId="0" borderId="0" xfId="0" applyNumberFormat="1" applyFont="1" applyAlignment="1">
      <alignment horizontal="right" vertical="top"/>
    </xf>
    <xf numFmtId="0" fontId="71" fillId="0" borderId="8" xfId="0" applyFont="1" applyBorder="1" applyAlignment="1">
      <alignment horizontal="center" vertical="center"/>
    </xf>
    <xf numFmtId="0" fontId="5" fillId="0" borderId="0" xfId="0" applyFont="1" applyAlignment="1">
      <alignment horizontal="center" vertical="center" shrinkToFit="1"/>
    </xf>
    <xf numFmtId="0" fontId="0" fillId="0" borderId="0" xfId="0" applyAlignment="1">
      <alignment horizontal="center" vertical="center" shrinkToFit="1"/>
    </xf>
    <xf numFmtId="0" fontId="32"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7" fillId="0" borderId="0" xfId="0" applyFont="1" applyAlignment="1">
      <alignment vertical="center" shrinkToFit="1"/>
    </xf>
    <xf numFmtId="0" fontId="62" fillId="0" borderId="0" xfId="2" applyFont="1" applyAlignment="1">
      <alignment vertical="center" shrinkToFit="1"/>
    </xf>
    <xf numFmtId="0" fontId="10" fillId="0" borderId="0" xfId="0" applyFont="1" applyAlignment="1" applyProtection="1">
      <alignment horizontal="center" vertical="center"/>
      <protection locked="0"/>
    </xf>
    <xf numFmtId="49" fontId="72" fillId="0" borderId="0" xfId="0" applyNumberFormat="1" applyFont="1" applyAlignment="1" applyProtection="1">
      <alignment horizontal="center" vertical="center" shrinkToFit="1"/>
      <protection locked="0"/>
    </xf>
    <xf numFmtId="0" fontId="72" fillId="0" borderId="0" xfId="0" applyFont="1" applyAlignment="1" applyProtection="1">
      <alignment horizontal="center" vertical="center" shrinkToFit="1"/>
      <protection locked="0"/>
    </xf>
    <xf numFmtId="0" fontId="32" fillId="0" borderId="0" xfId="0" applyFont="1" applyAlignment="1" applyProtection="1">
      <alignment horizontal="center" vertical="center"/>
      <protection locked="0"/>
    </xf>
    <xf numFmtId="0" fontId="77" fillId="0" borderId="0" xfId="0" applyFont="1">
      <alignment vertical="center"/>
    </xf>
    <xf numFmtId="0" fontId="79" fillId="9" borderId="0" xfId="0" applyFont="1" applyFill="1" applyAlignment="1">
      <alignment horizontal="center" vertical="center"/>
    </xf>
    <xf numFmtId="0" fontId="80" fillId="9" borderId="0" xfId="0" applyFont="1" applyFill="1">
      <alignment vertical="center"/>
    </xf>
    <xf numFmtId="0" fontId="79" fillId="6" borderId="0" xfId="0" applyFont="1" applyFill="1">
      <alignment vertical="center"/>
    </xf>
    <xf numFmtId="0" fontId="79" fillId="3" borderId="0" xfId="0" applyFont="1" applyFill="1">
      <alignment vertical="center"/>
    </xf>
    <xf numFmtId="0" fontId="79" fillId="2" borderId="0" xfId="0" applyFont="1" applyFill="1">
      <alignment vertical="center"/>
    </xf>
    <xf numFmtId="0" fontId="80" fillId="2" borderId="0" xfId="0" applyFont="1" applyFill="1">
      <alignment vertical="center"/>
    </xf>
    <xf numFmtId="0" fontId="79" fillId="7" borderId="0" xfId="0" applyFont="1" applyFill="1">
      <alignment vertical="center"/>
    </xf>
    <xf numFmtId="0" fontId="79" fillId="8" borderId="0" xfId="0" applyFont="1" applyFill="1">
      <alignment vertical="center"/>
    </xf>
    <xf numFmtId="0" fontId="80" fillId="8" borderId="0" xfId="0" applyFont="1" applyFill="1">
      <alignment vertical="center"/>
    </xf>
    <xf numFmtId="0" fontId="80" fillId="0" borderId="0" xfId="0" applyFont="1">
      <alignment vertical="center"/>
    </xf>
    <xf numFmtId="0" fontId="81" fillId="5" borderId="0" xfId="0" applyFont="1" applyFill="1" applyAlignment="1">
      <alignment horizontal="center" vertical="center" wrapText="1"/>
    </xf>
    <xf numFmtId="0" fontId="82" fillId="0" borderId="0" xfId="0" applyFont="1" applyAlignment="1">
      <alignment horizontal="center" vertical="center" wrapText="1"/>
    </xf>
    <xf numFmtId="0" fontId="83" fillId="0" borderId="0" xfId="0" applyFont="1" applyAlignment="1">
      <alignment horizontal="center" vertical="center"/>
    </xf>
    <xf numFmtId="0" fontId="80" fillId="0" borderId="0" xfId="0" applyFont="1" applyAlignment="1">
      <alignment horizontal="center" vertical="center"/>
    </xf>
    <xf numFmtId="0" fontId="82" fillId="7" borderId="0" xfId="0" applyFont="1" applyFill="1" applyAlignment="1">
      <alignment horizontal="center" vertical="center"/>
    </xf>
    <xf numFmtId="0" fontId="82" fillId="0" borderId="48" xfId="0" applyFont="1" applyBorder="1" applyAlignment="1">
      <alignment horizontal="center" vertical="center"/>
    </xf>
    <xf numFmtId="0" fontId="82" fillId="0" borderId="0" xfId="0" applyFont="1" applyAlignment="1">
      <alignment horizontal="center" vertical="center"/>
    </xf>
    <xf numFmtId="0" fontId="85" fillId="0" borderId="48" xfId="0" applyFont="1" applyBorder="1" applyAlignment="1">
      <alignment horizontal="center" vertical="center"/>
    </xf>
    <xf numFmtId="0" fontId="85" fillId="0" borderId="0" xfId="0" applyFont="1" applyAlignment="1">
      <alignment horizontal="center" vertical="center"/>
    </xf>
    <xf numFmtId="0" fontId="82" fillId="0" borderId="0" xfId="6" applyFont="1" applyFill="1" applyBorder="1" applyAlignment="1">
      <alignment horizontal="center" vertical="center"/>
    </xf>
    <xf numFmtId="0" fontId="86" fillId="0" borderId="0" xfId="6" applyFont="1" applyFill="1" applyBorder="1" applyAlignment="1">
      <alignment horizontal="center" vertical="center"/>
    </xf>
    <xf numFmtId="0" fontId="85" fillId="0" borderId="48" xfId="6" applyFont="1" applyFill="1" applyBorder="1" applyAlignment="1">
      <alignment horizontal="center" vertical="center"/>
    </xf>
    <xf numFmtId="0" fontId="82" fillId="7" borderId="48" xfId="0" applyFont="1" applyFill="1" applyBorder="1" applyAlignment="1">
      <alignment horizontal="center" vertical="center"/>
    </xf>
    <xf numFmtId="0" fontId="82" fillId="8" borderId="0" xfId="0" applyFont="1" applyFill="1" applyAlignment="1">
      <alignment horizontal="center" vertical="center"/>
    </xf>
    <xf numFmtId="49" fontId="82" fillId="0" borderId="0" xfId="0" applyNumberFormat="1" applyFont="1" applyAlignment="1">
      <alignment horizontal="center" vertical="center"/>
    </xf>
    <xf numFmtId="0" fontId="87" fillId="0" borderId="0" xfId="0" applyFont="1" applyAlignment="1">
      <alignment horizontal="center" vertical="center"/>
    </xf>
    <xf numFmtId="0" fontId="85" fillId="0" borderId="0" xfId="6" applyFont="1" applyFill="1" applyBorder="1" applyAlignment="1">
      <alignment horizontal="center" vertical="center"/>
    </xf>
    <xf numFmtId="0" fontId="88" fillId="0" borderId="0" xfId="0" applyFont="1" applyAlignment="1">
      <alignment horizontal="center" vertical="center"/>
    </xf>
    <xf numFmtId="0" fontId="81" fillId="5" borderId="0" xfId="0" applyFont="1" applyFill="1" applyAlignment="1">
      <alignment horizontal="center" vertical="center"/>
    </xf>
    <xf numFmtId="0" fontId="82" fillId="3" borderId="0" xfId="0" applyFont="1" applyFill="1" applyAlignment="1">
      <alignment horizontal="center" vertical="center"/>
    </xf>
    <xf numFmtId="38" fontId="83" fillId="0" borderId="0" xfId="1" applyFont="1" applyAlignment="1">
      <alignment horizontal="right" vertical="center"/>
    </xf>
    <xf numFmtId="38" fontId="83" fillId="0" borderId="0" xfId="0" applyNumberFormat="1" applyFont="1" applyAlignment="1">
      <alignment horizontal="right" vertical="center"/>
    </xf>
    <xf numFmtId="0" fontId="81" fillId="10" borderId="0" xfId="0" applyFont="1" applyFill="1" applyAlignment="1">
      <alignment horizontal="center" vertical="center" wrapText="1"/>
    </xf>
    <xf numFmtId="38" fontId="50" fillId="0" borderId="12" xfId="1" applyFont="1" applyBorder="1" applyAlignment="1" applyProtection="1">
      <alignment horizontal="right" vertical="center"/>
    </xf>
    <xf numFmtId="38" fontId="50" fillId="0" borderId="12" xfId="1" applyFont="1" applyBorder="1" applyAlignment="1" applyProtection="1">
      <alignment vertical="center"/>
    </xf>
    <xf numFmtId="0" fontId="35" fillId="0" borderId="5" xfId="0" applyFont="1" applyBorder="1" applyAlignment="1">
      <alignment horizontal="right" vertical="center"/>
    </xf>
    <xf numFmtId="0" fontId="35" fillId="0" borderId="5" xfId="0" applyFont="1" applyBorder="1" applyAlignment="1">
      <alignment horizontal="right" vertical="top"/>
    </xf>
    <xf numFmtId="0" fontId="94" fillId="0" borderId="0" xfId="0" applyFont="1" applyAlignment="1">
      <alignment horizontal="right"/>
    </xf>
    <xf numFmtId="0" fontId="79" fillId="9" borderId="0" xfId="0" applyFont="1" applyFill="1" applyAlignment="1">
      <alignment horizontal="left" vertical="center"/>
    </xf>
    <xf numFmtId="0" fontId="70" fillId="0" borderId="0" xfId="0" applyFont="1" applyAlignment="1">
      <alignment horizontal="center" vertical="center"/>
    </xf>
    <xf numFmtId="0" fontId="55" fillId="0" borderId="0" xfId="0" applyFont="1">
      <alignment vertical="center"/>
    </xf>
    <xf numFmtId="0" fontId="32" fillId="0" borderId="0" xfId="0" applyFont="1" applyAlignment="1">
      <alignment horizontal="center" vertical="center"/>
    </xf>
    <xf numFmtId="0" fontId="63" fillId="0" borderId="0" xfId="0" applyFont="1" applyAlignment="1">
      <alignment horizontal="left" vertical="center"/>
    </xf>
    <xf numFmtId="0" fontId="53" fillId="3" borderId="0" xfId="0" applyFont="1" applyFill="1" applyProtection="1">
      <alignment vertical="center"/>
      <protection locked="0"/>
    </xf>
    <xf numFmtId="0" fontId="64" fillId="0" borderId="0" xfId="0" applyFont="1" applyAlignment="1">
      <alignment horizontal="left" vertical="center" wrapText="1"/>
    </xf>
    <xf numFmtId="0" fontId="42" fillId="0" borderId="0" xfId="0" applyFont="1" applyAlignment="1">
      <alignment horizontal="left" vertical="center" wrapText="1"/>
    </xf>
    <xf numFmtId="0" fontId="51" fillId="0" borderId="0" xfId="0" applyFont="1" applyProtection="1">
      <alignment vertical="center"/>
      <protection locked="0"/>
    </xf>
    <xf numFmtId="0" fontId="78" fillId="0" borderId="0" xfId="0" applyFont="1" applyAlignment="1">
      <alignment horizontal="left" vertical="center" wrapText="1"/>
    </xf>
    <xf numFmtId="178" fontId="0" fillId="0" borderId="0" xfId="0" applyNumberFormat="1">
      <alignment vertical="center"/>
    </xf>
    <xf numFmtId="178" fontId="25" fillId="0" borderId="0" xfId="0" applyNumberFormat="1" applyFont="1">
      <alignment vertical="center"/>
    </xf>
    <xf numFmtId="0" fontId="65" fillId="0" borderId="0" xfId="0" applyFont="1" applyAlignment="1">
      <alignment horizontal="center" vertical="center"/>
    </xf>
    <xf numFmtId="0" fontId="0" fillId="0" borderId="0" xfId="0" applyAlignment="1" applyProtection="1">
      <alignment horizontal="center" vertical="center"/>
      <protection locked="0"/>
    </xf>
    <xf numFmtId="49" fontId="4" fillId="0" borderId="0" xfId="0" applyNumberFormat="1" applyFont="1" applyAlignment="1">
      <alignment horizontal="center" vertical="center"/>
    </xf>
    <xf numFmtId="49" fontId="0" fillId="0" borderId="0" xfId="0" applyNumberFormat="1" applyAlignment="1">
      <alignment horizontal="center" vertical="center"/>
    </xf>
    <xf numFmtId="178" fontId="82" fillId="0" borderId="0" xfId="0" applyNumberFormat="1" applyFont="1" applyAlignment="1">
      <alignment horizontal="center" vertical="center"/>
    </xf>
    <xf numFmtId="178" fontId="83" fillId="0" borderId="0" xfId="0" applyNumberFormat="1" applyFont="1" applyAlignment="1">
      <alignment horizontal="center" vertical="center"/>
    </xf>
    <xf numFmtId="0" fontId="98" fillId="0" borderId="0" xfId="0" applyFont="1">
      <alignment vertical="center"/>
    </xf>
    <xf numFmtId="0" fontId="32" fillId="0" borderId="0" xfId="0" applyFont="1" applyAlignment="1">
      <alignment horizontal="left" vertical="center"/>
    </xf>
    <xf numFmtId="38" fontId="112" fillId="4" borderId="10" xfId="1" applyFont="1" applyFill="1" applyBorder="1" applyProtection="1">
      <alignment vertical="center"/>
    </xf>
    <xf numFmtId="38" fontId="112" fillId="4" borderId="7" xfId="1" applyFont="1" applyFill="1" applyBorder="1" applyProtection="1">
      <alignment vertical="center"/>
    </xf>
    <xf numFmtId="0" fontId="35" fillId="0" borderId="103" xfId="0" applyFont="1" applyBorder="1" applyAlignment="1">
      <alignment horizontal="center" vertical="center"/>
    </xf>
    <xf numFmtId="0" fontId="32" fillId="0" borderId="107" xfId="0" applyFont="1" applyBorder="1">
      <alignment vertical="center"/>
    </xf>
    <xf numFmtId="0" fontId="34" fillId="0" borderId="6" xfId="0" applyFont="1" applyBorder="1" applyAlignment="1">
      <alignment horizontal="left" vertical="center"/>
    </xf>
    <xf numFmtId="0" fontId="120" fillId="0" borderId="65" xfId="0" applyFont="1" applyBorder="1" applyAlignment="1">
      <alignment horizontal="left" vertical="center" wrapText="1"/>
    </xf>
    <xf numFmtId="0" fontId="108" fillId="0" borderId="0" xfId="0" applyFont="1" applyAlignment="1">
      <alignment horizontal="center" vertical="center"/>
    </xf>
    <xf numFmtId="0" fontId="61" fillId="0" borderId="0" xfId="2" applyFont="1" applyAlignment="1">
      <alignment vertical="center"/>
    </xf>
    <xf numFmtId="0" fontId="32" fillId="11" borderId="11" xfId="2" applyFont="1" applyFill="1" applyBorder="1" applyAlignment="1">
      <alignment horizontal="center" vertical="center"/>
    </xf>
    <xf numFmtId="0" fontId="74" fillId="0" borderId="10" xfId="2" applyFont="1" applyBorder="1" applyAlignment="1">
      <alignment horizontal="right" vertical="center"/>
    </xf>
    <xf numFmtId="0" fontId="34" fillId="0" borderId="38" xfId="0" applyFont="1" applyBorder="1">
      <alignment vertical="center"/>
    </xf>
    <xf numFmtId="0" fontId="5" fillId="0" borderId="9" xfId="0" applyFont="1" applyBorder="1" applyAlignment="1">
      <alignment horizontal="center" vertical="center"/>
    </xf>
    <xf numFmtId="0" fontId="32" fillId="11" borderId="11" xfId="2" applyFont="1" applyFill="1" applyBorder="1" applyAlignment="1">
      <alignment horizontal="center" vertical="center" wrapText="1"/>
    </xf>
    <xf numFmtId="0" fontId="51" fillId="3" borderId="11" xfId="2" applyFont="1" applyFill="1" applyBorder="1" applyAlignment="1">
      <alignment horizontal="center" vertical="center" wrapText="1"/>
    </xf>
    <xf numFmtId="0" fontId="63" fillId="3" borderId="10" xfId="2" applyFont="1" applyFill="1" applyBorder="1" applyAlignment="1">
      <alignment horizontal="center" vertical="center"/>
    </xf>
    <xf numFmtId="0" fontId="104" fillId="3" borderId="11" xfId="0" applyFont="1" applyFill="1" applyBorder="1" applyAlignment="1">
      <alignment horizontal="center" vertical="center" shrinkToFit="1"/>
    </xf>
    <xf numFmtId="0" fontId="52" fillId="12" borderId="11" xfId="2" applyFont="1" applyFill="1" applyBorder="1" applyAlignment="1">
      <alignment horizontal="center" vertical="center" wrapText="1"/>
    </xf>
    <xf numFmtId="0" fontId="62" fillId="0" borderId="0" xfId="2" applyFont="1" applyAlignment="1">
      <alignment vertical="center"/>
    </xf>
    <xf numFmtId="0" fontId="32" fillId="11" borderId="11" xfId="0" applyFont="1" applyFill="1" applyBorder="1" applyAlignment="1">
      <alignment horizontal="center" vertical="center"/>
    </xf>
    <xf numFmtId="0" fontId="51" fillId="3" borderId="10" xfId="0" applyFont="1" applyFill="1" applyBorder="1" applyAlignment="1">
      <alignment horizontal="left" vertical="center"/>
    </xf>
    <xf numFmtId="0" fontId="51" fillId="3" borderId="11" xfId="0" applyFont="1" applyFill="1" applyBorder="1" applyAlignment="1">
      <alignment horizontal="left" vertical="center"/>
    </xf>
    <xf numFmtId="0" fontId="32" fillId="11" borderId="11" xfId="0" applyFont="1" applyFill="1" applyBorder="1" applyAlignment="1">
      <alignment horizontal="center" vertical="center" wrapText="1"/>
    </xf>
    <xf numFmtId="179" fontId="51" fillId="3" borderId="10" xfId="0" applyNumberFormat="1" applyFont="1" applyFill="1" applyBorder="1" applyAlignment="1">
      <alignment horizontal="center" vertical="center"/>
    </xf>
    <xf numFmtId="0" fontId="32" fillId="11" borderId="10" xfId="0" applyFont="1" applyFill="1" applyBorder="1" applyAlignment="1">
      <alignment horizontal="center" vertical="center"/>
    </xf>
    <xf numFmtId="0" fontId="51" fillId="3" borderId="11" xfId="0" applyFont="1" applyFill="1" applyBorder="1" applyAlignment="1">
      <alignment horizontal="center" vertical="center"/>
    </xf>
    <xf numFmtId="38" fontId="100" fillId="3" borderId="3" xfId="1" applyFont="1" applyFill="1" applyBorder="1" applyAlignment="1" applyProtection="1">
      <alignment horizontal="right" vertical="center"/>
    </xf>
    <xf numFmtId="38" fontId="106" fillId="3" borderId="104" xfId="1" applyFont="1" applyFill="1" applyBorder="1" applyAlignment="1" applyProtection="1">
      <alignment vertical="center"/>
    </xf>
    <xf numFmtId="0" fontId="34" fillId="3" borderId="109" xfId="0" applyFont="1" applyFill="1" applyBorder="1">
      <alignment vertical="center"/>
    </xf>
    <xf numFmtId="38" fontId="34" fillId="3" borderId="105" xfId="1" applyFont="1" applyFill="1" applyBorder="1" applyAlignment="1" applyProtection="1">
      <alignment horizontal="right" vertical="center"/>
    </xf>
    <xf numFmtId="0" fontId="34" fillId="3" borderId="110" xfId="0" applyFont="1" applyFill="1" applyBorder="1">
      <alignment vertical="center"/>
    </xf>
    <xf numFmtId="38" fontId="34" fillId="3" borderId="108" xfId="1" applyFont="1" applyFill="1" applyBorder="1" applyAlignment="1" applyProtection="1">
      <alignment horizontal="right" vertical="center"/>
    </xf>
    <xf numFmtId="0" fontId="94" fillId="0" borderId="0" xfId="0" applyFont="1">
      <alignment vertical="center"/>
    </xf>
    <xf numFmtId="0" fontId="95" fillId="0" borderId="0" xfId="0" applyFont="1">
      <alignment vertical="center"/>
    </xf>
    <xf numFmtId="0" fontId="95" fillId="0" borderId="0" xfId="0" applyFont="1" applyAlignment="1">
      <alignment horizontal="center" vertical="center"/>
    </xf>
    <xf numFmtId="0" fontId="96" fillId="0" borderId="0" xfId="0" applyFont="1" applyAlignment="1">
      <alignment horizontal="center" vertical="center"/>
    </xf>
    <xf numFmtId="0" fontId="108" fillId="0" borderId="116" xfId="0" applyFont="1" applyBorder="1" applyAlignment="1">
      <alignment horizontal="left" vertical="center"/>
    </xf>
    <xf numFmtId="0" fontId="108" fillId="0" borderId="117" xfId="0" applyFont="1" applyBorder="1" applyAlignment="1">
      <alignment horizontal="left" vertical="center"/>
    </xf>
    <xf numFmtId="0" fontId="108" fillId="0" borderId="0" xfId="0" applyFont="1" applyAlignment="1">
      <alignment horizontal="left" vertical="center"/>
    </xf>
    <xf numFmtId="0" fontId="109" fillId="0" borderId="0" xfId="0" applyFont="1" applyAlignment="1">
      <alignment vertical="top" wrapText="1"/>
    </xf>
    <xf numFmtId="0" fontId="108" fillId="0" borderId="114" xfId="0" applyFont="1" applyBorder="1" applyAlignment="1">
      <alignment horizontal="left" vertical="center"/>
    </xf>
    <xf numFmtId="0" fontId="49" fillId="0" borderId="114" xfId="0" applyFont="1" applyBorder="1">
      <alignment vertical="center"/>
    </xf>
    <xf numFmtId="0" fontId="17" fillId="0" borderId="115" xfId="0" applyFont="1" applyBorder="1">
      <alignment vertical="center"/>
    </xf>
    <xf numFmtId="0" fontId="32" fillId="0" borderId="0" xfId="0" applyFont="1" applyAlignment="1">
      <alignment vertical="top"/>
    </xf>
    <xf numFmtId="0" fontId="108" fillId="0" borderId="120" xfId="0" applyFont="1" applyBorder="1" applyAlignment="1">
      <alignment horizontal="left" vertical="top"/>
    </xf>
    <xf numFmtId="0" fontId="34" fillId="0" borderId="0" xfId="0" applyFont="1" applyAlignment="1">
      <alignment horizontal="center" vertical="center"/>
    </xf>
    <xf numFmtId="0" fontId="50" fillId="0" borderId="0" xfId="0" applyFont="1" applyAlignment="1">
      <alignment horizontal="center" vertical="center"/>
    </xf>
    <xf numFmtId="0" fontId="21" fillId="0" borderId="0" xfId="0" applyFont="1">
      <alignment vertical="center"/>
    </xf>
    <xf numFmtId="0" fontId="32" fillId="0" borderId="0" xfId="0" applyFont="1" applyAlignment="1">
      <alignment vertical="center" wrapText="1"/>
    </xf>
    <xf numFmtId="0" fontId="32" fillId="0" borderId="6" xfId="0" applyFont="1" applyBorder="1">
      <alignment vertical="center"/>
    </xf>
    <xf numFmtId="0" fontId="32" fillId="0" borderId="14" xfId="0" applyFont="1" applyBorder="1">
      <alignment vertical="center"/>
    </xf>
    <xf numFmtId="0" fontId="43" fillId="0" borderId="113" xfId="0" applyFont="1" applyBorder="1" applyAlignment="1">
      <alignment horizontal="centerContinuous" vertical="center"/>
    </xf>
    <xf numFmtId="0" fontId="43" fillId="0" borderId="114" xfId="0" applyFont="1" applyBorder="1" applyAlignment="1">
      <alignment horizontal="centerContinuous" vertical="center"/>
    </xf>
    <xf numFmtId="0" fontId="124" fillId="0" borderId="114" xfId="0" applyFont="1" applyBorder="1">
      <alignment vertical="center"/>
    </xf>
    <xf numFmtId="0" fontId="108" fillId="0" borderId="114" xfId="0" applyFont="1" applyBorder="1">
      <alignment vertical="center"/>
    </xf>
    <xf numFmtId="0" fontId="32" fillId="0" borderId="114" xfId="0" applyFont="1" applyBorder="1">
      <alignment vertical="center"/>
    </xf>
    <xf numFmtId="0" fontId="18" fillId="0" borderId="115" xfId="0" applyFont="1" applyBorder="1">
      <alignment vertical="center"/>
    </xf>
    <xf numFmtId="0" fontId="32" fillId="0" borderId="4" xfId="0" applyFont="1" applyBorder="1" applyAlignment="1">
      <alignment horizontal="centerContinuous" vertical="center"/>
    </xf>
    <xf numFmtId="0" fontId="32" fillId="0" borderId="0" xfId="0" applyFont="1" applyAlignment="1">
      <alignment horizontal="centerContinuous" vertical="center"/>
    </xf>
    <xf numFmtId="0" fontId="42" fillId="0" borderId="123" xfId="0" applyFont="1" applyBorder="1" applyAlignment="1">
      <alignment horizontal="centerContinuous" vertical="center"/>
    </xf>
    <xf numFmtId="0" fontId="42" fillId="0" borderId="0" xfId="0" applyFont="1" applyAlignment="1">
      <alignment horizontal="centerContinuous" vertical="center"/>
    </xf>
    <xf numFmtId="0" fontId="108" fillId="0" borderId="0" xfId="0" applyFont="1">
      <alignment vertical="center"/>
    </xf>
    <xf numFmtId="0" fontId="120" fillId="0" borderId="0" xfId="0" applyFont="1">
      <alignment vertical="center"/>
    </xf>
    <xf numFmtId="0" fontId="111" fillId="0" borderId="0" xfId="0" applyFont="1">
      <alignment vertical="center"/>
    </xf>
    <xf numFmtId="0" fontId="18" fillId="0" borderId="122" xfId="0" applyFont="1" applyBorder="1">
      <alignment vertical="center"/>
    </xf>
    <xf numFmtId="0" fontId="42" fillId="0" borderId="125" xfId="0" applyFont="1" applyBorder="1" applyAlignment="1">
      <alignment horizontal="centerContinuous" vertical="center"/>
    </xf>
    <xf numFmtId="0" fontId="42" fillId="0" borderId="38" xfId="0" applyFont="1" applyBorder="1" applyAlignment="1">
      <alignment horizontal="centerContinuous" vertical="center"/>
    </xf>
    <xf numFmtId="0" fontId="108" fillId="0" borderId="38" xfId="0" applyFont="1" applyBorder="1">
      <alignment vertical="center"/>
    </xf>
    <xf numFmtId="0" fontId="32" fillId="0" borderId="38" xfId="0" applyFont="1" applyBorder="1">
      <alignment vertical="center"/>
    </xf>
    <xf numFmtId="0" fontId="18" fillId="0" borderId="128" xfId="0" applyFont="1" applyBorder="1">
      <alignment vertical="center"/>
    </xf>
    <xf numFmtId="0" fontId="42" fillId="0" borderId="126" xfId="0" applyFont="1" applyBorder="1" applyAlignment="1">
      <alignment horizontal="centerContinuous"/>
    </xf>
    <xf numFmtId="0" fontId="42" fillId="0" borderId="127" xfId="0" applyFont="1" applyBorder="1" applyAlignment="1">
      <alignment horizontal="centerContinuous"/>
    </xf>
    <xf numFmtId="0" fontId="108" fillId="0" borderId="127" xfId="0" applyFont="1" applyBorder="1">
      <alignment vertical="center"/>
    </xf>
    <xf numFmtId="0" fontId="32" fillId="0" borderId="127" xfId="0" applyFont="1" applyBorder="1">
      <alignment vertical="center"/>
    </xf>
    <xf numFmtId="0" fontId="42" fillId="0" borderId="124" xfId="0" applyFont="1" applyBorder="1">
      <alignment vertical="center"/>
    </xf>
    <xf numFmtId="0" fontId="42" fillId="0" borderId="55" xfId="0" applyFont="1" applyBorder="1">
      <alignment vertical="center"/>
    </xf>
    <xf numFmtId="0" fontId="32" fillId="0" borderId="4" xfId="0" applyFont="1" applyBorder="1">
      <alignment vertical="center"/>
    </xf>
    <xf numFmtId="0" fontId="32" fillId="0" borderId="7" xfId="0" applyFont="1" applyBorder="1">
      <alignment vertical="center"/>
    </xf>
    <xf numFmtId="0" fontId="42" fillId="0" borderId="130" xfId="0" applyFont="1" applyBorder="1" applyAlignment="1">
      <alignment horizontal="centerContinuous" vertical="center"/>
    </xf>
    <xf numFmtId="0" fontId="42" fillId="0" borderId="14" xfId="0" applyFont="1" applyBorder="1" applyAlignment="1">
      <alignment horizontal="centerContinuous" vertical="center"/>
    </xf>
    <xf numFmtId="0" fontId="18" fillId="0" borderId="114" xfId="0" applyFont="1" applyBorder="1">
      <alignment vertical="center"/>
    </xf>
    <xf numFmtId="0" fontId="97" fillId="0" borderId="0" xfId="0" applyFont="1" applyAlignment="1">
      <alignment horizontal="left" vertical="center"/>
    </xf>
    <xf numFmtId="0" fontId="97" fillId="0" borderId="0" xfId="0" applyFont="1" applyAlignment="1">
      <alignment horizontal="center" vertical="center"/>
    </xf>
    <xf numFmtId="0" fontId="109" fillId="0" borderId="0" xfId="0" applyFont="1" applyAlignment="1">
      <alignment horizontal="center" vertical="center"/>
    </xf>
    <xf numFmtId="0" fontId="95" fillId="0" borderId="0" xfId="0" applyFont="1" applyAlignment="1">
      <alignment horizontal="left" vertical="center"/>
    </xf>
    <xf numFmtId="0" fontId="32" fillId="0" borderId="1" xfId="0" applyFont="1" applyBorder="1">
      <alignment vertical="center"/>
    </xf>
    <xf numFmtId="0" fontId="32" fillId="0" borderId="2" xfId="0" applyFont="1" applyBorder="1">
      <alignment vertical="center"/>
    </xf>
    <xf numFmtId="0" fontId="32" fillId="0" borderId="2" xfId="0" applyFont="1" applyBorder="1" applyAlignment="1">
      <alignment horizontal="center" vertical="center"/>
    </xf>
    <xf numFmtId="0" fontId="34" fillId="0" borderId="3" xfId="0" applyFont="1" applyBorder="1" applyAlignment="1">
      <alignment horizontal="center" vertical="center"/>
    </xf>
    <xf numFmtId="0" fontId="42" fillId="0" borderId="1" xfId="0" applyFont="1" applyBorder="1" applyAlignment="1">
      <alignment horizontal="right" vertical="center"/>
    </xf>
    <xf numFmtId="0" fontId="42" fillId="0" borderId="6" xfId="0" applyFont="1" applyBorder="1" applyAlignment="1">
      <alignment horizontal="right" vertical="center"/>
    </xf>
    <xf numFmtId="38" fontId="100" fillId="3" borderId="3" xfId="0" applyNumberFormat="1" applyFont="1" applyFill="1" applyBorder="1">
      <alignment vertical="center"/>
    </xf>
    <xf numFmtId="38" fontId="34" fillId="4" borderId="3" xfId="0" applyNumberFormat="1" applyFont="1" applyFill="1" applyBorder="1">
      <alignment vertical="center"/>
    </xf>
    <xf numFmtId="0" fontId="42" fillId="0" borderId="0" xfId="0" applyFont="1" applyAlignment="1">
      <alignment horizontal="right" vertical="center"/>
    </xf>
    <xf numFmtId="0" fontId="32" fillId="0" borderId="5" xfId="0" applyFont="1" applyBorder="1">
      <alignment vertical="center"/>
    </xf>
    <xf numFmtId="0" fontId="42" fillId="0" borderId="0" xfId="0" applyFont="1" applyAlignment="1">
      <alignment horizontal="left" vertical="center"/>
    </xf>
    <xf numFmtId="0" fontId="32" fillId="0" borderId="12" xfId="0" applyFont="1" applyBorder="1" applyAlignment="1">
      <alignment horizontal="center" vertical="center"/>
    </xf>
    <xf numFmtId="0" fontId="42" fillId="0" borderId="0" xfId="0" applyFont="1" applyAlignment="1">
      <alignment horizontal="left" vertical="top"/>
    </xf>
    <xf numFmtId="0" fontId="42" fillId="0" borderId="0" xfId="0" applyFont="1">
      <alignment vertical="center"/>
    </xf>
    <xf numFmtId="0" fontId="43" fillId="0" borderId="6" xfId="0" applyFont="1" applyBorder="1" applyAlignment="1">
      <alignment horizontal="right" vertical="center"/>
    </xf>
    <xf numFmtId="0" fontId="43" fillId="0" borderId="5" xfId="0" applyFont="1" applyBorder="1" applyAlignment="1">
      <alignment horizontal="right" vertical="center"/>
    </xf>
    <xf numFmtId="0" fontId="43" fillId="0" borderId="14" xfId="0" applyFont="1" applyBorder="1" applyAlignment="1">
      <alignment horizontal="right" vertical="center"/>
    </xf>
    <xf numFmtId="0" fontId="43" fillId="0" borderId="0" xfId="0" applyFont="1" applyAlignment="1">
      <alignment horizontal="right" vertical="center"/>
    </xf>
    <xf numFmtId="0" fontId="34" fillId="0" borderId="7" xfId="0" applyFont="1" applyBorder="1" applyAlignment="1">
      <alignment horizontal="right" vertical="center"/>
    </xf>
    <xf numFmtId="0" fontId="125" fillId="3" borderId="70" xfId="0" applyFont="1" applyFill="1" applyBorder="1" applyAlignment="1">
      <alignment horizontal="left" vertical="top" wrapText="1"/>
    </xf>
    <xf numFmtId="0" fontId="125" fillId="3" borderId="74" xfId="0" applyFont="1" applyFill="1" applyBorder="1" applyAlignment="1">
      <alignment horizontal="left" vertical="top" wrapText="1"/>
    </xf>
    <xf numFmtId="0" fontId="125" fillId="3" borderId="74" xfId="0" applyFont="1" applyFill="1" applyBorder="1" applyAlignment="1">
      <alignment horizontal="left" vertical="center" wrapText="1"/>
    </xf>
    <xf numFmtId="0" fontId="33" fillId="3" borderId="74" xfId="0" applyFont="1" applyFill="1" applyBorder="1" applyAlignment="1">
      <alignment horizontal="left" vertical="center" wrapText="1"/>
    </xf>
    <xf numFmtId="0" fontId="32" fillId="0" borderId="3" xfId="0" applyFont="1" applyBorder="1">
      <alignment vertical="center"/>
    </xf>
    <xf numFmtId="0" fontId="33" fillId="3" borderId="76" xfId="0" applyFont="1" applyFill="1" applyBorder="1" applyAlignment="1">
      <alignment horizontal="left" vertical="center" wrapText="1"/>
    </xf>
    <xf numFmtId="0" fontId="32" fillId="0" borderId="6" xfId="0" applyFont="1" applyBorder="1" applyAlignment="1">
      <alignment horizontal="right" vertical="center" indent="1"/>
    </xf>
    <xf numFmtId="0" fontId="32" fillId="0" borderId="14" xfId="0" applyFont="1" applyBorder="1" applyAlignment="1">
      <alignment horizontal="right" vertical="center" indent="1"/>
    </xf>
    <xf numFmtId="0" fontId="32" fillId="0" borderId="5" xfId="0" applyFont="1" applyBorder="1" applyAlignment="1">
      <alignment horizontal="right" vertical="center"/>
    </xf>
    <xf numFmtId="0" fontId="58" fillId="0" borderId="0" xfId="0" applyFont="1">
      <alignment vertical="center"/>
    </xf>
    <xf numFmtId="0" fontId="56" fillId="0" borderId="0" xfId="0" applyFont="1">
      <alignment vertical="center"/>
    </xf>
    <xf numFmtId="0" fontId="57" fillId="0" borderId="0" xfId="0" applyFont="1">
      <alignment vertical="center"/>
    </xf>
    <xf numFmtId="38" fontId="51" fillId="0" borderId="0" xfId="1" applyFont="1" applyFill="1" applyBorder="1" applyAlignment="1" applyProtection="1">
      <alignment horizontal="left" vertical="center" wrapText="1"/>
    </xf>
    <xf numFmtId="0" fontId="120" fillId="0" borderId="67" xfId="0" applyFont="1" applyBorder="1" applyAlignment="1">
      <alignment horizontal="left" vertical="top"/>
    </xf>
    <xf numFmtId="0" fontId="120" fillId="0" borderId="62" xfId="0" applyFont="1" applyBorder="1" applyAlignment="1">
      <alignment horizontal="left" vertical="top" wrapText="1"/>
    </xf>
    <xf numFmtId="0" fontId="33" fillId="0" borderId="0" xfId="0" applyFont="1">
      <alignment vertical="center"/>
    </xf>
    <xf numFmtId="0" fontId="42" fillId="0" borderId="0" xfId="0" applyFont="1" applyAlignment="1">
      <alignment horizontal="center" vertical="center" shrinkToFit="1"/>
    </xf>
    <xf numFmtId="0" fontId="55" fillId="0" borderId="0" xfId="0" applyFont="1" applyAlignment="1">
      <alignment horizontal="center" vertical="center"/>
    </xf>
    <xf numFmtId="0" fontId="94" fillId="0" borderId="0" xfId="0" applyFont="1" applyAlignment="1">
      <alignment horizontal="left" vertical="center"/>
    </xf>
    <xf numFmtId="0" fontId="118" fillId="0" borderId="0" xfId="0" applyFont="1" applyAlignment="1">
      <alignment horizontal="center" vertical="center"/>
    </xf>
    <xf numFmtId="0" fontId="118" fillId="0" borderId="0" xfId="0" applyFont="1" applyAlignment="1">
      <alignment horizontal="left" vertical="center" shrinkToFit="1"/>
    </xf>
    <xf numFmtId="0" fontId="42" fillId="0" borderId="0" xfId="0" applyFont="1" applyAlignment="1">
      <alignment horizontal="right" vertical="center" shrinkToFit="1"/>
    </xf>
    <xf numFmtId="0" fontId="66" fillId="0" borderId="0" xfId="0" applyFont="1" applyAlignment="1">
      <alignment horizontal="right" vertical="center" shrinkToFit="1"/>
    </xf>
    <xf numFmtId="0" fontId="42" fillId="0" borderId="50" xfId="0" applyFont="1" applyBorder="1" applyAlignment="1">
      <alignment horizontal="right" vertical="center" shrinkToFit="1"/>
    </xf>
    <xf numFmtId="0" fontId="66" fillId="0" borderId="50" xfId="0" applyFont="1" applyBorder="1" applyAlignment="1">
      <alignment horizontal="right" vertical="center" shrinkToFit="1"/>
    </xf>
    <xf numFmtId="0" fontId="32" fillId="0" borderId="29" xfId="0" applyFont="1" applyBorder="1" applyAlignment="1">
      <alignment horizontal="center" vertical="center" wrapText="1"/>
    </xf>
    <xf numFmtId="0" fontId="58" fillId="0" borderId="28"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27" xfId="0" applyFont="1" applyBorder="1" applyAlignment="1">
      <alignment horizontal="center" vertical="center"/>
    </xf>
    <xf numFmtId="0" fontId="32" fillId="0" borderId="34" xfId="0" applyFont="1" applyBorder="1" applyAlignment="1">
      <alignment horizontal="center" vertical="center"/>
    </xf>
    <xf numFmtId="0" fontId="90" fillId="3" borderId="80" xfId="0" applyFont="1" applyFill="1" applyBorder="1" applyAlignment="1">
      <alignment horizontal="left" vertical="center"/>
    </xf>
    <xf numFmtId="0" fontId="33" fillId="0" borderId="30" xfId="0" applyFont="1" applyBorder="1" applyAlignment="1">
      <alignment horizontal="center" vertical="center"/>
    </xf>
    <xf numFmtId="0" fontId="33" fillId="11" borderId="25" xfId="0" applyFont="1" applyFill="1" applyBorder="1" applyAlignment="1">
      <alignment horizontal="left" vertical="center"/>
    </xf>
    <xf numFmtId="0" fontId="42" fillId="11" borderId="25" xfId="0" applyFont="1" applyFill="1" applyBorder="1" applyAlignment="1">
      <alignment horizontal="center" vertical="center"/>
    </xf>
    <xf numFmtId="0" fontId="115" fillId="3" borderId="83" xfId="0" applyFont="1" applyFill="1" applyBorder="1" applyAlignment="1">
      <alignment horizontal="right" vertical="center"/>
    </xf>
    <xf numFmtId="0" fontId="115" fillId="3" borderId="85" xfId="0" applyFont="1" applyFill="1" applyBorder="1" applyAlignment="1">
      <alignment horizontal="center" vertical="center" shrinkToFit="1"/>
    </xf>
    <xf numFmtId="178" fontId="115" fillId="3" borderId="86" xfId="0" applyNumberFormat="1" applyFont="1" applyFill="1" applyBorder="1" applyAlignment="1">
      <alignment horizontal="left" vertical="center"/>
    </xf>
    <xf numFmtId="0" fontId="105" fillId="3" borderId="86" xfId="0" applyFont="1" applyFill="1" applyBorder="1" applyAlignment="1">
      <alignment horizontal="center" vertical="center" shrinkToFit="1"/>
    </xf>
    <xf numFmtId="178" fontId="115" fillId="3" borderId="87" xfId="0" applyNumberFormat="1" applyFont="1" applyFill="1" applyBorder="1" applyAlignment="1">
      <alignment horizontal="center" vertical="center" shrinkToFit="1"/>
    </xf>
    <xf numFmtId="0" fontId="32" fillId="0" borderId="35" xfId="0" applyFont="1" applyBorder="1" applyAlignment="1">
      <alignment horizontal="center" vertical="center"/>
    </xf>
    <xf numFmtId="0" fontId="42" fillId="3" borderId="15" xfId="0" applyFont="1" applyFill="1" applyBorder="1" applyAlignment="1">
      <alignment horizontal="left" vertical="center"/>
    </xf>
    <xf numFmtId="0" fontId="33" fillId="0" borderId="2" xfId="0" applyFont="1" applyBorder="1" applyAlignment="1">
      <alignment horizontal="center" vertical="center"/>
    </xf>
    <xf numFmtId="0" fontId="33" fillId="11" borderId="20" xfId="0" applyFont="1" applyFill="1" applyBorder="1" applyAlignment="1">
      <alignment horizontal="left" vertical="center"/>
    </xf>
    <xf numFmtId="0" fontId="42" fillId="11" borderId="20" xfId="0" applyFont="1" applyFill="1" applyBorder="1" applyAlignment="1">
      <alignment horizontal="center" vertical="center"/>
    </xf>
    <xf numFmtId="0" fontId="115" fillId="3" borderId="74" xfId="0" applyFont="1" applyFill="1" applyBorder="1" applyAlignment="1">
      <alignment horizontal="right" vertical="center"/>
    </xf>
    <xf numFmtId="0" fontId="33" fillId="3" borderId="88" xfId="0" applyFont="1" applyFill="1" applyBorder="1" applyAlignment="1">
      <alignment horizontal="center" vertical="center"/>
    </xf>
    <xf numFmtId="0" fontId="33" fillId="3" borderId="12" xfId="0" applyFont="1" applyFill="1" applyBorder="1" applyAlignment="1">
      <alignment horizontal="left" vertical="center"/>
    </xf>
    <xf numFmtId="0" fontId="33" fillId="3" borderId="89" xfId="0" applyFont="1" applyFill="1" applyBorder="1" applyAlignment="1">
      <alignment horizontal="left" vertical="center"/>
    </xf>
    <xf numFmtId="0" fontId="33" fillId="0" borderId="15" xfId="0" applyFont="1" applyBorder="1" applyAlignment="1">
      <alignment horizontal="left" vertical="center"/>
    </xf>
    <xf numFmtId="0" fontId="33" fillId="0" borderId="20" xfId="0" applyFont="1" applyBorder="1" applyAlignment="1">
      <alignment horizontal="left" vertical="center"/>
    </xf>
    <xf numFmtId="0" fontId="43" fillId="0" borderId="20" xfId="0" applyFont="1" applyBorder="1" applyAlignment="1">
      <alignment horizontal="center" vertical="center"/>
    </xf>
    <xf numFmtId="0" fontId="115" fillId="3" borderId="92" xfId="0" applyFont="1" applyFill="1" applyBorder="1" applyAlignment="1">
      <alignment horizontal="center" vertical="center"/>
    </xf>
    <xf numFmtId="178" fontId="115" fillId="3" borderId="0" xfId="0" applyNumberFormat="1" applyFont="1" applyFill="1" applyAlignment="1">
      <alignment horizontal="left" vertical="center"/>
    </xf>
    <xf numFmtId="0" fontId="105" fillId="3" borderId="0" xfId="0" applyFont="1" applyFill="1" applyAlignment="1">
      <alignment horizontal="center" vertical="center"/>
    </xf>
    <xf numFmtId="178" fontId="115" fillId="3" borderId="91" xfId="0" applyNumberFormat="1" applyFont="1" applyFill="1" applyBorder="1" applyAlignment="1">
      <alignment horizontal="left" vertical="center"/>
    </xf>
    <xf numFmtId="0" fontId="33" fillId="3" borderId="92" xfId="0" applyFont="1" applyFill="1" applyBorder="1" applyAlignment="1">
      <alignment horizontal="center" vertical="center"/>
    </xf>
    <xf numFmtId="0" fontId="115" fillId="3" borderId="0" xfId="0" applyFont="1" applyFill="1" applyAlignment="1">
      <alignment horizontal="left" vertical="center"/>
    </xf>
    <xf numFmtId="0" fontId="33" fillId="3" borderId="0" xfId="0" applyFont="1" applyFill="1" applyAlignment="1">
      <alignment horizontal="left" vertical="center"/>
    </xf>
    <xf numFmtId="0" fontId="33" fillId="3" borderId="91" xfId="0" applyFont="1" applyFill="1" applyBorder="1" applyAlignment="1">
      <alignment horizontal="left" vertical="center"/>
    </xf>
    <xf numFmtId="0" fontId="42" fillId="0" borderId="23" xfId="0" applyFont="1" applyBorder="1" applyAlignment="1">
      <alignment horizontal="left" vertical="top"/>
    </xf>
    <xf numFmtId="0" fontId="33" fillId="3" borderId="84" xfId="0" applyFont="1" applyFill="1" applyBorder="1" applyAlignment="1">
      <alignment horizontal="right" vertical="center"/>
    </xf>
    <xf numFmtId="0" fontId="115" fillId="3" borderId="93" xfId="0" applyFont="1" applyFill="1" applyBorder="1" applyAlignment="1">
      <alignment horizontal="center" vertical="center"/>
    </xf>
    <xf numFmtId="178" fontId="115" fillId="3" borderId="14" xfId="0" applyNumberFormat="1" applyFont="1" applyFill="1" applyBorder="1" applyAlignment="1">
      <alignment horizontal="left" vertical="center"/>
    </xf>
    <xf numFmtId="0" fontId="105" fillId="3" borderId="14" xfId="0" applyFont="1" applyFill="1" applyBorder="1" applyAlignment="1">
      <alignment horizontal="center" vertical="center"/>
    </xf>
    <xf numFmtId="178" fontId="115" fillId="3" borderId="94" xfId="0" applyNumberFormat="1" applyFont="1" applyFill="1" applyBorder="1" applyAlignment="1">
      <alignment horizontal="left" vertical="center"/>
    </xf>
    <xf numFmtId="0" fontId="42" fillId="0" borderId="23" xfId="0" applyFont="1" applyBorder="1">
      <alignment vertical="center"/>
    </xf>
    <xf numFmtId="0" fontId="33" fillId="0" borderId="4" xfId="0" applyFont="1" applyBorder="1">
      <alignment vertical="center"/>
    </xf>
    <xf numFmtId="0" fontId="33" fillId="11" borderId="22" xfId="0" applyFont="1" applyFill="1" applyBorder="1" applyAlignment="1">
      <alignment horizontal="left" vertical="center"/>
    </xf>
    <xf numFmtId="0" fontId="42" fillId="11" borderId="21" xfId="0" applyFont="1" applyFill="1" applyBorder="1" applyAlignment="1">
      <alignment horizontal="center" vertical="center"/>
    </xf>
    <xf numFmtId="0" fontId="33" fillId="3" borderId="21" xfId="0" applyFont="1" applyFill="1" applyBorder="1" applyAlignment="1">
      <alignment horizontal="right" vertical="center"/>
    </xf>
    <xf numFmtId="0" fontId="115" fillId="3" borderId="12" xfId="0" applyFont="1" applyFill="1" applyBorder="1" applyAlignment="1">
      <alignment horizontal="left" vertical="center"/>
    </xf>
    <xf numFmtId="0" fontId="42" fillId="0" borderId="19" xfId="0" applyFont="1" applyBorder="1" applyAlignment="1"/>
    <xf numFmtId="0" fontId="42" fillId="3" borderId="4" xfId="0" applyFont="1" applyFill="1" applyBorder="1" applyAlignment="1">
      <alignment horizontal="left" vertical="center" wrapText="1" shrinkToFit="1"/>
    </xf>
    <xf numFmtId="0" fontId="33" fillId="3" borderId="53" xfId="0" applyFont="1" applyFill="1" applyBorder="1" applyAlignment="1">
      <alignment horizontal="right" vertical="center"/>
    </xf>
    <xf numFmtId="0" fontId="115" fillId="3" borderId="92" xfId="0" applyFont="1" applyFill="1" applyBorder="1" applyAlignment="1">
      <alignment horizontal="center" vertical="top"/>
    </xf>
    <xf numFmtId="178" fontId="115" fillId="3" borderId="0" xfId="0" applyNumberFormat="1" applyFont="1" applyFill="1" applyAlignment="1">
      <alignment horizontal="left" vertical="top"/>
    </xf>
    <xf numFmtId="0" fontId="105" fillId="3" borderId="0" xfId="0" applyFont="1" applyFill="1" applyAlignment="1">
      <alignment horizontal="center" vertical="top"/>
    </xf>
    <xf numFmtId="178" fontId="115" fillId="3" borderId="91" xfId="0" applyNumberFormat="1" applyFont="1" applyFill="1" applyBorder="1" applyAlignment="1">
      <alignment horizontal="left" vertical="top"/>
    </xf>
    <xf numFmtId="0" fontId="42" fillId="0" borderId="19" xfId="0" applyFont="1" applyBorder="1" applyAlignment="1">
      <alignment horizontal="left" vertical="center"/>
    </xf>
    <xf numFmtId="0" fontId="32" fillId="0" borderId="36" xfId="0" applyFont="1" applyBorder="1" applyAlignment="1">
      <alignment horizontal="center" vertical="center"/>
    </xf>
    <xf numFmtId="0" fontId="108" fillId="11" borderId="54" xfId="0" applyFont="1" applyFill="1" applyBorder="1" applyAlignment="1">
      <alignment horizontal="right" vertical="center"/>
    </xf>
    <xf numFmtId="0" fontId="32" fillId="3" borderId="95" xfId="0" applyFont="1" applyFill="1" applyBorder="1" applyAlignment="1">
      <alignment horizontal="center" vertical="center"/>
    </xf>
    <xf numFmtId="0" fontId="115" fillId="3" borderId="96" xfId="0" applyFont="1" applyFill="1" applyBorder="1" applyAlignment="1">
      <alignment horizontal="left" vertical="top"/>
    </xf>
    <xf numFmtId="0" fontId="33" fillId="3" borderId="96" xfId="0" applyFont="1" applyFill="1" applyBorder="1" applyAlignment="1">
      <alignment horizontal="center" vertical="center"/>
    </xf>
    <xf numFmtId="0" fontId="33" fillId="3" borderId="97" xfId="0" applyFont="1" applyFill="1" applyBorder="1" applyAlignment="1">
      <alignment horizontal="left" vertical="top"/>
    </xf>
    <xf numFmtId="0" fontId="42" fillId="0" borderId="26" xfId="0" applyFont="1" applyBorder="1" applyAlignment="1">
      <alignment vertical="top"/>
    </xf>
    <xf numFmtId="0" fontId="33" fillId="0" borderId="24" xfId="0" applyFont="1" applyBorder="1" applyAlignment="1">
      <alignment horizontal="center" vertical="center"/>
    </xf>
    <xf numFmtId="0" fontId="33" fillId="13" borderId="25" xfId="0" applyFont="1" applyFill="1" applyBorder="1" applyAlignment="1">
      <alignment horizontal="left" vertical="center"/>
    </xf>
    <xf numFmtId="0" fontId="42" fillId="13" borderId="98" xfId="0" applyFont="1" applyFill="1" applyBorder="1" applyAlignment="1">
      <alignment horizontal="center" vertical="center"/>
    </xf>
    <xf numFmtId="0" fontId="115" fillId="3" borderId="85" xfId="0" applyFont="1" applyFill="1" applyBorder="1" applyAlignment="1">
      <alignment horizontal="center" vertical="center"/>
    </xf>
    <xf numFmtId="0" fontId="105" fillId="3" borderId="86" xfId="0" applyFont="1" applyFill="1" applyBorder="1" applyAlignment="1">
      <alignment horizontal="center" vertical="center"/>
    </xf>
    <xf numFmtId="178" fontId="115" fillId="3" borderId="87" xfId="0" applyNumberFormat="1" applyFont="1" applyFill="1" applyBorder="1" applyAlignment="1">
      <alignment horizontal="left" vertical="center"/>
    </xf>
    <xf numFmtId="0" fontId="33" fillId="13" borderId="20" xfId="0" applyFont="1" applyFill="1" applyBorder="1" applyAlignment="1">
      <alignment horizontal="left" vertical="center"/>
    </xf>
    <xf numFmtId="0" fontId="42" fillId="13" borderId="13" xfId="0" applyFont="1" applyFill="1" applyBorder="1" applyAlignment="1">
      <alignment horizontal="center" vertical="center"/>
    </xf>
    <xf numFmtId="0" fontId="33" fillId="3" borderId="74" xfId="0" applyFont="1" applyFill="1" applyBorder="1" applyAlignment="1">
      <alignment horizontal="right" vertical="center"/>
    </xf>
    <xf numFmtId="0" fontId="43" fillId="0" borderId="13" xfId="0" applyFont="1" applyBorder="1" applyAlignment="1">
      <alignment horizontal="center" vertical="center"/>
    </xf>
    <xf numFmtId="0" fontId="33" fillId="3" borderId="93" xfId="0" applyFont="1" applyFill="1" applyBorder="1" applyAlignment="1">
      <alignment horizontal="center" vertical="center"/>
    </xf>
    <xf numFmtId="178" fontId="33" fillId="3" borderId="14" xfId="0" applyNumberFormat="1" applyFont="1" applyFill="1" applyBorder="1" applyAlignment="1">
      <alignment horizontal="left" vertical="center"/>
    </xf>
    <xf numFmtId="0" fontId="71" fillId="3" borderId="14" xfId="0" applyFont="1" applyFill="1" applyBorder="1" applyAlignment="1">
      <alignment horizontal="center" vertical="center"/>
    </xf>
    <xf numFmtId="178" fontId="33" fillId="3" borderId="94" xfId="0" applyNumberFormat="1" applyFont="1" applyFill="1" applyBorder="1" applyAlignment="1">
      <alignment horizontal="left" vertical="center"/>
    </xf>
    <xf numFmtId="0" fontId="33" fillId="0" borderId="15" xfId="0" applyFont="1" applyBorder="1" applyAlignment="1">
      <alignment horizontal="center" vertical="center"/>
    </xf>
    <xf numFmtId="178" fontId="33" fillId="3" borderId="0" xfId="0" applyNumberFormat="1" applyFont="1" applyFill="1" applyAlignment="1">
      <alignment horizontal="left" vertical="center"/>
    </xf>
    <xf numFmtId="0" fontId="71" fillId="3" borderId="0" xfId="0" applyFont="1" applyFill="1" applyAlignment="1">
      <alignment horizontal="center" vertical="center"/>
    </xf>
    <xf numFmtId="178" fontId="33" fillId="3" borderId="91" xfId="0" applyNumberFormat="1" applyFont="1" applyFill="1" applyBorder="1" applyAlignment="1">
      <alignment horizontal="left" vertical="center"/>
    </xf>
    <xf numFmtId="0" fontId="33" fillId="13" borderId="22" xfId="0" applyFont="1" applyFill="1" applyBorder="1" applyAlignment="1">
      <alignment horizontal="left" vertical="center"/>
    </xf>
    <xf numFmtId="0" fontId="42" fillId="13" borderId="21" xfId="0" applyFont="1" applyFill="1" applyBorder="1" applyAlignment="1">
      <alignment horizontal="center" vertical="center"/>
    </xf>
    <xf numFmtId="0" fontId="33" fillId="3" borderId="99" xfId="0" applyFont="1" applyFill="1" applyBorder="1" applyAlignment="1">
      <alignment horizontal="right" vertical="center"/>
    </xf>
    <xf numFmtId="0" fontId="32" fillId="3" borderId="92" xfId="0" applyFont="1" applyFill="1" applyBorder="1" applyAlignment="1">
      <alignment horizontal="center" vertical="center"/>
    </xf>
    <xf numFmtId="0" fontId="32" fillId="0" borderId="19" xfId="0" applyFont="1" applyBorder="1">
      <alignment vertical="center"/>
    </xf>
    <xf numFmtId="0" fontId="33" fillId="3" borderId="100" xfId="0" applyFont="1" applyFill="1" applyBorder="1" applyAlignment="1">
      <alignment horizontal="right" vertical="center"/>
    </xf>
    <xf numFmtId="0" fontId="33" fillId="3" borderId="95" xfId="0" applyFont="1" applyFill="1" applyBorder="1" applyAlignment="1">
      <alignment horizontal="center" vertical="center"/>
    </xf>
    <xf numFmtId="0" fontId="33" fillId="3" borderId="96" xfId="0" applyFont="1" applyFill="1" applyBorder="1" applyAlignment="1">
      <alignment horizontal="left" vertical="center"/>
    </xf>
    <xf numFmtId="0" fontId="33" fillId="3" borderId="97" xfId="0" applyFont="1" applyFill="1" applyBorder="1" applyAlignment="1">
      <alignment horizontal="left" vertical="center"/>
    </xf>
    <xf numFmtId="0" fontId="32" fillId="0" borderId="31" xfId="0" applyFont="1" applyBorder="1" applyAlignment="1">
      <alignment horizontal="center" vertical="center"/>
    </xf>
    <xf numFmtId="0" fontId="117" fillId="11" borderId="18" xfId="0" applyFont="1" applyFill="1" applyBorder="1" applyAlignment="1">
      <alignment horizontal="right" vertical="center"/>
    </xf>
    <xf numFmtId="0" fontId="55" fillId="0" borderId="17" xfId="0" applyFont="1" applyBorder="1" applyAlignment="1">
      <alignment horizontal="center" vertical="center"/>
    </xf>
    <xf numFmtId="0" fontId="33" fillId="0" borderId="17" xfId="0" applyFont="1" applyBorder="1" applyAlignment="1">
      <alignment horizontal="left" vertical="center"/>
    </xf>
    <xf numFmtId="0" fontId="32" fillId="0" borderId="17" xfId="0" applyFont="1" applyBorder="1">
      <alignment vertical="center"/>
    </xf>
    <xf numFmtId="0" fontId="32" fillId="0" borderId="16" xfId="0" applyFont="1" applyBorder="1">
      <alignment vertical="center"/>
    </xf>
    <xf numFmtId="0" fontId="32" fillId="0" borderId="0" xfId="0" applyFont="1" applyAlignment="1">
      <alignment horizontal="center" vertical="center" wrapText="1"/>
    </xf>
    <xf numFmtId="0" fontId="33" fillId="0" borderId="0" xfId="0" applyFont="1" applyAlignment="1">
      <alignment horizontal="center" vertical="center" wrapText="1"/>
    </xf>
    <xf numFmtId="0" fontId="42" fillId="0" borderId="0" xfId="0" applyFont="1" applyAlignment="1">
      <alignment horizontal="center" vertical="center" wrapText="1"/>
    </xf>
    <xf numFmtId="0" fontId="58" fillId="0" borderId="0" xfId="0" applyFont="1" applyAlignment="1">
      <alignment horizontal="right" vertical="center"/>
    </xf>
    <xf numFmtId="0" fontId="58" fillId="0" borderId="0" xfId="0" applyFont="1" applyAlignment="1">
      <alignment horizontal="center" vertical="center"/>
    </xf>
    <xf numFmtId="0" fontId="33" fillId="0" borderId="0" xfId="0" applyFont="1" applyAlignment="1">
      <alignment horizontal="left" vertical="center"/>
    </xf>
    <xf numFmtId="49" fontId="33" fillId="0" borderId="0" xfId="0" applyNumberFormat="1" applyFont="1" applyAlignment="1">
      <alignment horizontal="left" vertical="center"/>
    </xf>
    <xf numFmtId="49" fontId="33" fillId="0" borderId="0" xfId="0" applyNumberFormat="1" applyFont="1">
      <alignment vertical="center"/>
    </xf>
    <xf numFmtId="49" fontId="33" fillId="0" borderId="0" xfId="0" applyNumberFormat="1" applyFont="1" applyAlignment="1">
      <alignment horizontal="center" vertical="center"/>
    </xf>
    <xf numFmtId="0" fontId="55" fillId="0" borderId="0" xfId="0" applyFont="1" applyAlignment="1">
      <alignment horizontal="left" vertical="center"/>
    </xf>
    <xf numFmtId="0" fontId="108" fillId="0" borderId="120" xfId="0" applyFont="1" applyBorder="1" applyAlignment="1">
      <alignment horizontal="left" vertical="center"/>
    </xf>
    <xf numFmtId="0" fontId="100" fillId="0" borderId="123" xfId="0" applyFont="1" applyBorder="1" applyAlignment="1">
      <alignment horizontal="center" vertical="center"/>
    </xf>
    <xf numFmtId="0" fontId="70" fillId="0" borderId="0" xfId="0" applyFont="1" applyAlignment="1">
      <alignment horizontal="center" vertical="center" wrapText="1"/>
    </xf>
    <xf numFmtId="177" fontId="73" fillId="4" borderId="10" xfId="5" applyNumberFormat="1" applyFont="1" applyFill="1" applyBorder="1" applyAlignment="1" applyProtection="1">
      <alignment horizontal="center" vertical="center" shrinkToFit="1"/>
    </xf>
    <xf numFmtId="0" fontId="0" fillId="4" borderId="38" xfId="0" applyFill="1" applyBorder="1" applyAlignment="1">
      <alignment horizontal="center" vertical="center" shrinkToFit="1"/>
    </xf>
    <xf numFmtId="0" fontId="0" fillId="4" borderId="9" xfId="0" applyFill="1" applyBorder="1" applyAlignment="1">
      <alignment horizontal="center" vertical="center" shrinkToFit="1"/>
    </xf>
    <xf numFmtId="0" fontId="91" fillId="0" borderId="14" xfId="2" applyFont="1" applyBorder="1" applyAlignment="1">
      <alignment vertical="center" shrinkToFit="1"/>
    </xf>
    <xf numFmtId="0" fontId="89" fillId="0" borderId="14" xfId="0" applyFont="1" applyBorder="1" applyAlignment="1">
      <alignment vertical="center" shrinkToFit="1"/>
    </xf>
    <xf numFmtId="0" fontId="63" fillId="3" borderId="10" xfId="0" applyFont="1" applyFill="1" applyBorder="1" applyAlignment="1">
      <alignment horizontal="left" vertical="top" wrapText="1"/>
    </xf>
    <xf numFmtId="0" fontId="104" fillId="3" borderId="38" xfId="0" applyFont="1" applyFill="1" applyBorder="1" applyAlignment="1">
      <alignment horizontal="left" vertical="top" wrapText="1"/>
    </xf>
    <xf numFmtId="0" fontId="104" fillId="3" borderId="9" xfId="0" applyFont="1" applyFill="1" applyBorder="1" applyAlignment="1">
      <alignment horizontal="left" vertical="top" wrapText="1"/>
    </xf>
    <xf numFmtId="14" fontId="63" fillId="3" borderId="10" xfId="0" applyNumberFormat="1" applyFont="1" applyFill="1" applyBorder="1" applyAlignment="1">
      <alignment horizontal="left" vertical="top" wrapText="1"/>
    </xf>
    <xf numFmtId="0" fontId="91" fillId="0" borderId="14" xfId="0" applyFont="1" applyBorder="1" applyAlignment="1">
      <alignment horizontal="left" vertical="center" shrinkToFit="1"/>
    </xf>
    <xf numFmtId="0" fontId="63" fillId="3" borderId="10" xfId="2" applyFont="1" applyFill="1" applyBorder="1" applyAlignment="1">
      <alignment horizontal="left" vertical="center" wrapText="1"/>
    </xf>
    <xf numFmtId="0" fontId="104" fillId="3" borderId="9" xfId="0" applyFont="1" applyFill="1" applyBorder="1" applyAlignment="1">
      <alignment horizontal="left" vertical="center" wrapText="1"/>
    </xf>
    <xf numFmtId="0" fontId="74" fillId="0" borderId="10" xfId="2"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9" xfId="0" applyFont="1" applyBorder="1" applyAlignment="1">
      <alignment horizontal="center" vertical="center" shrinkToFit="1"/>
    </xf>
    <xf numFmtId="0" fontId="100" fillId="3" borderId="10" xfId="2" applyFont="1" applyFill="1" applyBorder="1" applyAlignment="1">
      <alignment horizontal="center" vertical="center" shrinkToFit="1"/>
    </xf>
    <xf numFmtId="0" fontId="101" fillId="3" borderId="38" xfId="0" applyFont="1" applyFill="1" applyBorder="1" applyAlignment="1">
      <alignment horizontal="center" vertical="center" shrinkToFit="1"/>
    </xf>
    <xf numFmtId="0" fontId="101" fillId="3" borderId="9" xfId="0" applyFont="1" applyFill="1" applyBorder="1" applyAlignment="1">
      <alignment horizontal="center" vertical="center" shrinkToFit="1"/>
    </xf>
    <xf numFmtId="49" fontId="102" fillId="3" borderId="10" xfId="2" applyNumberFormat="1" applyFont="1" applyFill="1" applyBorder="1" applyAlignment="1">
      <alignment horizontal="center" vertical="center" shrinkToFit="1"/>
    </xf>
    <xf numFmtId="49" fontId="103" fillId="3" borderId="38" xfId="0" applyNumberFormat="1" applyFont="1" applyFill="1" applyBorder="1" applyAlignment="1">
      <alignment horizontal="center" vertical="center" shrinkToFit="1"/>
    </xf>
    <xf numFmtId="49" fontId="103" fillId="3" borderId="9" xfId="0" applyNumberFormat="1" applyFont="1" applyFill="1" applyBorder="1" applyAlignment="1">
      <alignment horizontal="center" vertical="center" shrinkToFit="1"/>
    </xf>
    <xf numFmtId="0" fontId="102" fillId="3" borderId="10" xfId="2" applyFont="1" applyFill="1" applyBorder="1" applyAlignment="1">
      <alignment horizontal="center" vertical="center" shrinkToFit="1"/>
    </xf>
    <xf numFmtId="0" fontId="103" fillId="3" borderId="38" xfId="0" applyFont="1" applyFill="1" applyBorder="1" applyAlignment="1">
      <alignment horizontal="center" vertical="center" shrinkToFit="1"/>
    </xf>
    <xf numFmtId="0" fontId="103" fillId="3" borderId="9" xfId="0" applyFont="1" applyFill="1" applyBorder="1" applyAlignment="1">
      <alignment horizontal="center" vertical="center" shrinkToFit="1"/>
    </xf>
    <xf numFmtId="176" fontId="110" fillId="4" borderId="12" xfId="1" applyNumberFormat="1" applyFont="1" applyFill="1" applyBorder="1" applyAlignment="1" applyProtection="1">
      <alignment horizontal="right" vertical="center"/>
    </xf>
    <xf numFmtId="0" fontId="32" fillId="0" borderId="0" xfId="0" applyFont="1" applyAlignment="1">
      <alignment vertical="top" wrapText="1"/>
    </xf>
    <xf numFmtId="0" fontId="108" fillId="0" borderId="12" xfId="0" applyFont="1" applyBorder="1" applyAlignment="1">
      <alignment horizontal="left" vertical="top" wrapText="1"/>
    </xf>
    <xf numFmtId="0" fontId="0" fillId="0" borderId="12" xfId="0" applyBorder="1" applyAlignment="1">
      <alignment vertical="center" wrapText="1"/>
    </xf>
    <xf numFmtId="0" fontId="0" fillId="0" borderId="129" xfId="0" applyBorder="1" applyAlignment="1">
      <alignment vertical="center" wrapText="1"/>
    </xf>
    <xf numFmtId="0" fontId="108" fillId="0" borderId="38" xfId="0" applyFont="1" applyBorder="1" applyAlignment="1">
      <alignment horizontal="left" vertical="top" shrinkToFit="1"/>
    </xf>
    <xf numFmtId="0" fontId="0" fillId="0" borderId="38" xfId="0" applyBorder="1" applyAlignment="1">
      <alignment horizontal="left" vertical="top" shrinkToFit="1"/>
    </xf>
    <xf numFmtId="0" fontId="0" fillId="0" borderId="128" xfId="0" applyBorder="1" applyAlignment="1">
      <alignment horizontal="left" vertical="top" shrinkToFit="1"/>
    </xf>
    <xf numFmtId="0" fontId="108" fillId="0" borderId="14" xfId="0" applyFont="1" applyBorder="1" applyAlignment="1">
      <alignment horizontal="left" vertical="center" shrinkToFit="1"/>
    </xf>
    <xf numFmtId="0" fontId="0" fillId="0" borderId="14" xfId="0" applyBorder="1" applyAlignment="1">
      <alignment horizontal="left" vertical="center" shrinkToFit="1"/>
    </xf>
    <xf numFmtId="0" fontId="0" fillId="0" borderId="131" xfId="0" applyBorder="1" applyAlignment="1">
      <alignment horizontal="left" vertical="center" shrinkToFit="1"/>
    </xf>
    <xf numFmtId="0" fontId="32" fillId="0" borderId="0" xfId="0" applyFont="1" applyAlignment="1">
      <alignment horizontal="center" vertical="center"/>
    </xf>
    <xf numFmtId="0" fontId="0" fillId="0" borderId="0" xfId="0" applyAlignment="1">
      <alignment horizontal="center" vertical="center"/>
    </xf>
    <xf numFmtId="0" fontId="51" fillId="3" borderId="56" xfId="0" applyFont="1" applyFill="1" applyBorder="1" applyAlignment="1">
      <alignment horizontal="right" vertical="center"/>
    </xf>
    <xf numFmtId="0" fontId="51" fillId="3" borderId="57" xfId="0" applyFont="1" applyFill="1" applyBorder="1" applyAlignment="1">
      <alignment horizontal="right" vertical="center"/>
    </xf>
    <xf numFmtId="0" fontId="51" fillId="3" borderId="58" xfId="0" applyFont="1" applyFill="1" applyBorder="1" applyAlignment="1">
      <alignment horizontal="right" vertical="center"/>
    </xf>
    <xf numFmtId="178" fontId="51" fillId="3" borderId="59" xfId="0" applyNumberFormat="1" applyFont="1" applyFill="1" applyBorder="1" applyAlignment="1">
      <alignment horizontal="right" vertical="center"/>
    </xf>
    <xf numFmtId="178" fontId="51" fillId="3" borderId="60" xfId="0" applyNumberFormat="1" applyFont="1" applyFill="1" applyBorder="1" applyAlignment="1">
      <alignment horizontal="right" vertical="center"/>
    </xf>
    <xf numFmtId="178" fontId="51" fillId="3" borderId="61" xfId="0" applyNumberFormat="1" applyFont="1" applyFill="1" applyBorder="1" applyAlignment="1">
      <alignment horizontal="right" vertical="center"/>
    </xf>
    <xf numFmtId="0" fontId="32" fillId="0" borderId="0" xfId="0" applyFont="1">
      <alignment vertical="center"/>
    </xf>
    <xf numFmtId="0" fontId="32" fillId="0" borderId="0" xfId="0" applyFont="1" applyAlignment="1">
      <alignment horizontal="left" vertical="center"/>
    </xf>
    <xf numFmtId="0" fontId="108" fillId="0" borderId="119" xfId="0" applyFont="1" applyBorder="1" applyAlignment="1">
      <alignment horizontal="left" vertical="top"/>
    </xf>
    <xf numFmtId="0" fontId="108" fillId="0" borderId="120" xfId="0" applyFont="1" applyBorder="1" applyAlignment="1">
      <alignment horizontal="left" vertical="top"/>
    </xf>
    <xf numFmtId="0" fontId="108" fillId="0" borderId="113" xfId="0" applyFont="1" applyBorder="1" applyAlignment="1">
      <alignment horizontal="center" vertical="center" shrinkToFit="1"/>
    </xf>
    <xf numFmtId="0" fontId="109" fillId="0" borderId="114" xfId="0" applyFont="1" applyBorder="1" applyAlignment="1">
      <alignment horizontal="center" vertical="center" shrinkToFit="1"/>
    </xf>
    <xf numFmtId="0" fontId="108" fillId="0" borderId="119" xfId="0" applyFont="1" applyBorder="1" applyAlignment="1">
      <alignment horizontal="left" vertical="top" wrapText="1"/>
    </xf>
    <xf numFmtId="0" fontId="108" fillId="0" borderId="120" xfId="0" applyFont="1" applyBorder="1" applyAlignment="1">
      <alignment horizontal="left" vertical="top" wrapText="1"/>
    </xf>
    <xf numFmtId="0" fontId="0" fillId="0" borderId="120" xfId="0" applyBorder="1" applyAlignment="1">
      <alignment vertical="center" wrapText="1"/>
    </xf>
    <xf numFmtId="0" fontId="0" fillId="0" borderId="121" xfId="0" applyBorder="1" applyAlignment="1">
      <alignment vertical="center" wrapText="1"/>
    </xf>
    <xf numFmtId="0" fontId="108" fillId="0" borderId="114" xfId="0" applyFont="1" applyBorder="1" applyAlignment="1">
      <alignment horizontal="left" vertical="top" wrapText="1" shrinkToFit="1"/>
    </xf>
    <xf numFmtId="0" fontId="109" fillId="0" borderId="114" xfId="0" applyFont="1" applyBorder="1" applyAlignment="1">
      <alignment vertical="top" wrapText="1" shrinkToFit="1"/>
    </xf>
    <xf numFmtId="0" fontId="0" fillId="0" borderId="115" xfId="0" applyBorder="1" applyAlignment="1">
      <alignment vertical="center" wrapText="1"/>
    </xf>
    <xf numFmtId="0" fontId="109" fillId="0" borderId="117" xfId="0" applyFont="1" applyBorder="1" applyAlignment="1">
      <alignment vertical="top" wrapText="1"/>
    </xf>
    <xf numFmtId="0" fontId="0" fillId="0" borderId="118" xfId="0" applyBorder="1" applyAlignment="1">
      <alignment vertical="center" wrapText="1"/>
    </xf>
    <xf numFmtId="0" fontId="108" fillId="0" borderId="120" xfId="0" applyFont="1" applyBorder="1" applyAlignment="1">
      <alignment horizontal="left" vertical="top" wrapText="1" shrinkToFit="1"/>
    </xf>
    <xf numFmtId="179" fontId="108" fillId="0" borderId="127" xfId="0" applyNumberFormat="1" applyFont="1" applyBorder="1" applyAlignment="1">
      <alignment horizontal="left" vertical="center" shrinkToFit="1"/>
    </xf>
    <xf numFmtId="179" fontId="109" fillId="0" borderId="127" xfId="0" applyNumberFormat="1" applyFont="1" applyBorder="1" applyAlignment="1">
      <alignment horizontal="left" vertical="center" shrinkToFit="1"/>
    </xf>
    <xf numFmtId="0" fontId="34" fillId="0" borderId="0" xfId="0" applyFont="1" applyAlignment="1">
      <alignment horizontal="center" vertical="center"/>
    </xf>
    <xf numFmtId="0" fontId="32" fillId="0" borderId="6"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10" xfId="0" applyFont="1" applyBorder="1" applyAlignment="1">
      <alignment horizontal="center" vertical="center" shrinkToFit="1"/>
    </xf>
    <xf numFmtId="0" fontId="32" fillId="0" borderId="38" xfId="0" applyFont="1" applyBorder="1" applyAlignment="1">
      <alignment horizontal="center" vertical="center" shrinkToFit="1"/>
    </xf>
    <xf numFmtId="38" fontId="34" fillId="3" borderId="13" xfId="1" applyFont="1" applyFill="1" applyBorder="1" applyAlignment="1" applyProtection="1">
      <alignment vertical="center"/>
    </xf>
    <xf numFmtId="38" fontId="34" fillId="3" borderId="49" xfId="1" applyFont="1" applyFill="1" applyBorder="1" applyAlignment="1" applyProtection="1">
      <alignment vertical="center"/>
    </xf>
    <xf numFmtId="38" fontId="34" fillId="3" borderId="75" xfId="1" applyFont="1" applyFill="1" applyBorder="1" applyAlignment="1" applyProtection="1">
      <alignment vertical="center"/>
    </xf>
    <xf numFmtId="38" fontId="34" fillId="4" borderId="7" xfId="1" applyFont="1" applyFill="1" applyBorder="1" applyAlignment="1" applyProtection="1">
      <alignment horizontal="right" vertical="center"/>
    </xf>
    <xf numFmtId="38" fontId="34" fillId="4" borderId="8" xfId="1" applyFont="1" applyFill="1" applyBorder="1" applyAlignment="1" applyProtection="1">
      <alignment horizontal="right" vertical="center"/>
    </xf>
    <xf numFmtId="38" fontId="34" fillId="3" borderId="77" xfId="1" applyFont="1" applyFill="1" applyBorder="1" applyAlignment="1" applyProtection="1">
      <alignment vertical="center"/>
    </xf>
    <xf numFmtId="38" fontId="34" fillId="3" borderId="78" xfId="1" applyFont="1" applyFill="1" applyBorder="1" applyAlignment="1" applyProtection="1">
      <alignment vertical="center"/>
    </xf>
    <xf numFmtId="0" fontId="32" fillId="0" borderId="4" xfId="0" applyFont="1" applyBorder="1" applyAlignment="1">
      <alignment horizontal="left" vertical="center"/>
    </xf>
    <xf numFmtId="0" fontId="34" fillId="0" borderId="6" xfId="0" applyFont="1" applyBorder="1" applyAlignment="1">
      <alignment horizontal="right" vertical="center"/>
    </xf>
    <xf numFmtId="0" fontId="34" fillId="0" borderId="5" xfId="0" applyFont="1" applyBorder="1" applyAlignment="1">
      <alignment horizontal="right" vertical="center"/>
    </xf>
    <xf numFmtId="0" fontId="34" fillId="0" borderId="6" xfId="0" applyFont="1" applyBorder="1">
      <alignment vertical="center"/>
    </xf>
    <xf numFmtId="0" fontId="34" fillId="0" borderId="5" xfId="0" applyFont="1" applyBorder="1">
      <alignment vertical="center"/>
    </xf>
    <xf numFmtId="38" fontId="34" fillId="3" borderId="79" xfId="1" applyFont="1" applyFill="1" applyBorder="1" applyAlignment="1" applyProtection="1">
      <alignment vertical="center"/>
    </xf>
    <xf numFmtId="38" fontId="112" fillId="4" borderId="7" xfId="1" applyFont="1" applyFill="1" applyBorder="1" applyAlignment="1" applyProtection="1">
      <alignment horizontal="right" vertical="center"/>
    </xf>
    <xf numFmtId="38" fontId="112" fillId="4" borderId="12" xfId="1" applyFont="1" applyFill="1" applyBorder="1" applyAlignment="1" applyProtection="1">
      <alignment horizontal="right" vertical="center"/>
    </xf>
    <xf numFmtId="38" fontId="113" fillId="4" borderId="7" xfId="1" applyFont="1" applyFill="1" applyBorder="1" applyAlignment="1" applyProtection="1">
      <alignment horizontal="right" vertical="center"/>
    </xf>
    <xf numFmtId="38" fontId="113" fillId="4" borderId="12" xfId="1" applyFont="1" applyFill="1" applyBorder="1" applyAlignment="1" applyProtection="1">
      <alignment horizontal="right" vertical="center"/>
    </xf>
    <xf numFmtId="38" fontId="113" fillId="4" borderId="8" xfId="1" applyFont="1" applyFill="1" applyBorder="1" applyAlignment="1" applyProtection="1">
      <alignment horizontal="right" vertical="center"/>
    </xf>
    <xf numFmtId="0" fontId="14" fillId="0" borderId="0" xfId="0" applyFont="1" applyAlignment="1" applyProtection="1">
      <alignment vertical="center" wrapText="1"/>
      <protection locked="0"/>
    </xf>
    <xf numFmtId="38" fontId="100" fillId="3" borderId="13" xfId="1" applyFont="1" applyFill="1" applyBorder="1" applyAlignment="1" applyProtection="1">
      <alignment vertical="center"/>
    </xf>
    <xf numFmtId="38" fontId="100" fillId="3" borderId="75" xfId="1" applyFont="1" applyFill="1" applyBorder="1" applyAlignment="1" applyProtection="1">
      <alignment vertical="center"/>
    </xf>
    <xf numFmtId="0" fontId="43" fillId="0" borderId="39" xfId="0" applyFont="1" applyBorder="1" applyAlignment="1">
      <alignment horizontal="center" vertical="center"/>
    </xf>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3" fillId="0" borderId="42" xfId="0" applyFont="1" applyBorder="1" applyAlignment="1">
      <alignment horizontal="center"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0" borderId="45" xfId="0" applyFont="1" applyBorder="1" applyAlignment="1">
      <alignment horizontal="center" vertical="center"/>
    </xf>
    <xf numFmtId="0" fontId="43" fillId="0" borderId="46" xfId="0" applyFont="1" applyBorder="1" applyAlignment="1">
      <alignment horizontal="center" vertical="center"/>
    </xf>
    <xf numFmtId="0" fontId="43" fillId="0" borderId="47" xfId="0" applyFont="1" applyBorder="1" applyAlignment="1">
      <alignment horizontal="center" vertical="center"/>
    </xf>
    <xf numFmtId="38" fontId="34" fillId="4" borderId="10" xfId="1" applyFont="1" applyFill="1" applyBorder="1" applyAlignment="1" applyProtection="1">
      <alignment horizontal="right" vertical="center"/>
    </xf>
    <xf numFmtId="38" fontId="34" fillId="4" borderId="9" xfId="1" applyFont="1" applyFill="1" applyBorder="1" applyAlignment="1" applyProtection="1">
      <alignment horizontal="right" vertical="center"/>
    </xf>
    <xf numFmtId="38" fontId="112" fillId="4" borderId="10" xfId="1" applyFont="1" applyFill="1" applyBorder="1" applyAlignment="1" applyProtection="1">
      <alignment horizontal="right" vertical="center"/>
    </xf>
    <xf numFmtId="38" fontId="112" fillId="4" borderId="9" xfId="1" applyFont="1" applyFill="1" applyBorder="1" applyAlignment="1" applyProtection="1">
      <alignment horizontal="right" vertical="center"/>
    </xf>
    <xf numFmtId="38" fontId="34" fillId="3" borderId="71" xfId="1" applyFont="1" applyFill="1" applyBorder="1" applyAlignment="1" applyProtection="1">
      <alignment vertical="center"/>
    </xf>
    <xf numFmtId="38" fontId="34" fillId="3" borderId="72" xfId="1" applyFont="1" applyFill="1" applyBorder="1" applyAlignment="1" applyProtection="1">
      <alignment vertical="center"/>
    </xf>
    <xf numFmtId="38" fontId="100" fillId="3" borderId="71" xfId="1" applyFont="1" applyFill="1" applyBorder="1" applyAlignment="1" applyProtection="1">
      <alignment vertical="center"/>
    </xf>
    <xf numFmtId="38" fontId="100" fillId="3" borderId="73" xfId="1" applyFont="1" applyFill="1" applyBorder="1" applyAlignment="1" applyProtection="1">
      <alignment vertical="center"/>
    </xf>
    <xf numFmtId="0" fontId="39" fillId="0" borderId="0" xfId="0" applyFont="1" applyAlignment="1" applyProtection="1">
      <alignment vertical="center" wrapText="1"/>
      <protection locked="0"/>
    </xf>
    <xf numFmtId="0" fontId="59" fillId="0" borderId="0" xfId="0" applyFont="1" applyAlignment="1">
      <alignment horizontal="center" vertical="center"/>
    </xf>
    <xf numFmtId="0" fontId="32" fillId="0" borderId="10" xfId="0" applyFont="1" applyBorder="1" applyAlignment="1">
      <alignment horizontal="center" vertical="center"/>
    </xf>
    <xf numFmtId="0" fontId="32" fillId="0" borderId="38" xfId="0" applyFont="1" applyBorder="1" applyAlignment="1">
      <alignment horizontal="center" vertical="center"/>
    </xf>
    <xf numFmtId="0" fontId="32" fillId="0" borderId="6" xfId="0" applyFont="1" applyBorder="1" applyAlignment="1">
      <alignment horizontal="center" vertical="center"/>
    </xf>
    <xf numFmtId="0" fontId="32" fillId="0" borderId="14" xfId="0" applyFont="1" applyBorder="1" applyAlignment="1">
      <alignment horizontal="center" vertical="center"/>
    </xf>
    <xf numFmtId="0" fontId="32" fillId="0" borderId="5" xfId="0" applyFont="1" applyBorder="1" applyAlignment="1">
      <alignment horizontal="center" vertical="center"/>
    </xf>
    <xf numFmtId="0" fontId="32" fillId="0" borderId="4" xfId="0" applyFont="1" applyBorder="1" applyAlignment="1">
      <alignment horizontal="center" vertical="center"/>
    </xf>
    <xf numFmtId="0" fontId="32" fillId="0" borderId="15" xfId="0" applyFont="1" applyBorder="1" applyAlignment="1">
      <alignment horizontal="center" vertical="center"/>
    </xf>
    <xf numFmtId="0" fontId="32" fillId="0" borderId="7" xfId="0" applyFont="1" applyBorder="1" applyAlignment="1">
      <alignment horizontal="center" vertical="center"/>
    </xf>
    <xf numFmtId="0" fontId="32" fillId="0" borderId="12"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38" fontId="100" fillId="3" borderId="7" xfId="1" applyFont="1" applyFill="1" applyBorder="1" applyAlignment="1" applyProtection="1">
      <alignment horizontal="right" vertical="center"/>
    </xf>
    <xf numFmtId="38" fontId="100" fillId="3" borderId="8" xfId="1" applyFont="1" applyFill="1" applyBorder="1" applyAlignment="1" applyProtection="1">
      <alignment horizontal="right" vertical="center"/>
    </xf>
    <xf numFmtId="38" fontId="112" fillId="4" borderId="7" xfId="1" applyFont="1" applyFill="1" applyBorder="1" applyAlignment="1" applyProtection="1">
      <alignment vertical="center"/>
    </xf>
    <xf numFmtId="38" fontId="112" fillId="4" borderId="8" xfId="1" applyFont="1" applyFill="1" applyBorder="1" applyAlignment="1" applyProtection="1">
      <alignment vertical="center"/>
    </xf>
    <xf numFmtId="38" fontId="34" fillId="0" borderId="7" xfId="1" applyFont="1" applyBorder="1" applyAlignment="1" applyProtection="1">
      <alignment horizontal="center" vertical="center"/>
    </xf>
    <xf numFmtId="38" fontId="34" fillId="0" borderId="8" xfId="1" applyFont="1" applyBorder="1" applyAlignment="1" applyProtection="1">
      <alignment horizontal="center" vertical="center"/>
    </xf>
    <xf numFmtId="0" fontId="42" fillId="0" borderId="6" xfId="0" applyFont="1" applyBorder="1" applyAlignment="1">
      <alignment horizontal="right" vertical="center"/>
    </xf>
    <xf numFmtId="0" fontId="42" fillId="0" borderId="5" xfId="0" applyFont="1" applyBorder="1" applyAlignment="1">
      <alignment horizontal="right"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34" fillId="0" borderId="7" xfId="0" applyFont="1" applyBorder="1" applyAlignment="1">
      <alignment horizontal="distributed" vertical="center" wrapText="1"/>
    </xf>
    <xf numFmtId="0" fontId="34" fillId="0" borderId="8" xfId="0" applyFont="1" applyBorder="1" applyAlignment="1">
      <alignment horizontal="distributed" vertical="center" wrapText="1"/>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114" fillId="0" borderId="0" xfId="0" applyFont="1" applyAlignment="1">
      <alignment horizontal="left" vertical="center" shrinkToFit="1"/>
    </xf>
    <xf numFmtId="0" fontId="109" fillId="0" borderId="0" xfId="0" applyFont="1" applyAlignment="1">
      <alignment horizontal="left"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3"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5" xfId="0" applyFont="1" applyBorder="1" applyAlignment="1">
      <alignment horizontal="center" vertical="center" wrapTex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32" fillId="0" borderId="15" xfId="0" applyFont="1" applyBorder="1" applyAlignment="1">
      <alignment horizontal="center" vertical="center" shrinkToFit="1"/>
    </xf>
    <xf numFmtId="0" fontId="33" fillId="0" borderId="6"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15" xfId="0" applyFont="1" applyBorder="1" applyAlignment="1">
      <alignment horizontal="center" vertical="center" shrinkToFit="1"/>
    </xf>
    <xf numFmtId="0" fontId="33" fillId="0" borderId="6" xfId="0" applyFont="1" applyBorder="1" applyAlignment="1">
      <alignment horizontal="center" vertical="center" wrapText="1" shrinkToFit="1"/>
    </xf>
    <xf numFmtId="0" fontId="33" fillId="0" borderId="5" xfId="0" applyFont="1" applyBorder="1" applyAlignment="1">
      <alignment horizontal="center" vertical="center" wrapText="1" shrinkToFit="1"/>
    </xf>
    <xf numFmtId="0" fontId="33" fillId="0" borderId="4" xfId="0" applyFont="1" applyBorder="1" applyAlignment="1">
      <alignment horizontal="center" vertical="center" wrapText="1" shrinkToFit="1"/>
    </xf>
    <xf numFmtId="0" fontId="33" fillId="0" borderId="15" xfId="0" applyFont="1" applyBorder="1" applyAlignment="1">
      <alignment horizontal="center" vertical="center" wrapText="1" shrinkToFit="1"/>
    </xf>
    <xf numFmtId="0" fontId="32" fillId="0" borderId="1" xfId="0" applyFont="1" applyBorder="1">
      <alignment vertical="center"/>
    </xf>
    <xf numFmtId="0" fontId="32" fillId="0" borderId="2" xfId="0" applyFont="1" applyBorder="1">
      <alignment vertical="center"/>
    </xf>
    <xf numFmtId="0" fontId="58" fillId="0" borderId="136" xfId="0" applyFont="1" applyBorder="1" applyAlignment="1">
      <alignment horizontal="center" vertical="center" wrapText="1"/>
    </xf>
    <xf numFmtId="0" fontId="0" fillId="0" borderId="137" xfId="0" applyBorder="1" applyAlignment="1">
      <alignment horizontal="center" vertical="center" wrapText="1"/>
    </xf>
    <xf numFmtId="0" fontId="58" fillId="0" borderId="134" xfId="0" applyFont="1" applyBorder="1" applyAlignment="1">
      <alignment horizontal="center" vertical="center" wrapText="1"/>
    </xf>
    <xf numFmtId="0" fontId="58" fillId="0" borderId="135" xfId="0" applyFont="1" applyBorder="1" applyAlignment="1">
      <alignment horizontal="center" vertical="center" wrapText="1"/>
    </xf>
    <xf numFmtId="0" fontId="58" fillId="0" borderId="24" xfId="0" applyFont="1" applyBorder="1" applyAlignment="1">
      <alignment horizontal="center" vertical="center" wrapText="1"/>
    </xf>
    <xf numFmtId="0" fontId="42" fillId="0" borderId="132" xfId="0" applyFont="1" applyBorder="1" applyAlignment="1">
      <alignment vertical="center" wrapText="1"/>
    </xf>
    <xf numFmtId="0" fontId="66" fillId="0" borderId="133" xfId="0" applyFont="1" applyBorder="1" applyAlignment="1">
      <alignment vertical="center" wrapText="1"/>
    </xf>
    <xf numFmtId="0" fontId="82" fillId="0" borderId="0" xfId="0" applyFont="1" applyAlignment="1">
      <alignment horizontal="center" vertical="center"/>
    </xf>
    <xf numFmtId="0" fontId="33" fillId="0" borderId="1" xfId="0" applyFont="1" applyBorder="1" applyAlignment="1">
      <alignment horizontal="center" vertical="center"/>
    </xf>
    <xf numFmtId="0" fontId="33" fillId="0" borderId="3" xfId="0" applyFont="1" applyBorder="1" applyAlignment="1">
      <alignment horizontal="center" vertical="center"/>
    </xf>
    <xf numFmtId="0" fontId="33" fillId="11" borderId="6" xfId="0" applyFont="1" applyFill="1" applyBorder="1" applyAlignment="1">
      <alignment horizontal="center" vertical="center"/>
    </xf>
    <xf numFmtId="0" fontId="33" fillId="11" borderId="14" xfId="0" applyFont="1" applyFill="1" applyBorder="1" applyAlignment="1">
      <alignment horizontal="center" vertical="center"/>
    </xf>
    <xf numFmtId="0" fontId="33" fillId="11" borderId="5" xfId="0" applyFont="1" applyFill="1" applyBorder="1" applyAlignment="1">
      <alignment horizontal="center" vertical="center"/>
    </xf>
    <xf numFmtId="0" fontId="115" fillId="3" borderId="81" xfId="0" applyFont="1" applyFill="1" applyBorder="1" applyAlignment="1">
      <alignment horizontal="left" vertical="center" wrapText="1"/>
    </xf>
    <xf numFmtId="0" fontId="89" fillId="0" borderId="82" xfId="0" applyFont="1" applyBorder="1" applyAlignment="1">
      <alignment horizontal="left" vertical="center" wrapText="1"/>
    </xf>
    <xf numFmtId="0" fontId="115" fillId="3" borderId="70" xfId="0" applyFont="1" applyFill="1" applyBorder="1" applyAlignment="1">
      <alignment horizontal="left" vertical="top" shrinkToFit="1"/>
    </xf>
    <xf numFmtId="0" fontId="89" fillId="3" borderId="87" xfId="0" applyFont="1" applyFill="1" applyBorder="1" applyAlignment="1">
      <alignment vertical="top" shrinkToFit="1"/>
    </xf>
    <xf numFmtId="0" fontId="89" fillId="3" borderId="90" xfId="0" applyFont="1" applyFill="1" applyBorder="1" applyAlignment="1">
      <alignment vertical="top"/>
    </xf>
    <xf numFmtId="0" fontId="89" fillId="3" borderId="91" xfId="0" applyFont="1" applyFill="1" applyBorder="1" applyAlignment="1">
      <alignment vertical="top"/>
    </xf>
    <xf numFmtId="0" fontId="89" fillId="0" borderId="90" xfId="0" applyFont="1" applyBorder="1" applyAlignment="1">
      <alignment vertical="top"/>
    </xf>
    <xf numFmtId="0" fontId="89" fillId="0" borderId="91" xfId="0" applyFont="1" applyBorder="1" applyAlignment="1">
      <alignment vertical="top"/>
    </xf>
    <xf numFmtId="0" fontId="89" fillId="0" borderId="76" xfId="0" applyFont="1" applyBorder="1" applyAlignment="1">
      <alignment vertical="top"/>
    </xf>
    <xf numFmtId="0" fontId="89" fillId="0" borderId="97" xfId="0" applyFont="1" applyBorder="1" applyAlignment="1">
      <alignment vertical="top"/>
    </xf>
    <xf numFmtId="49" fontId="33" fillId="0" borderId="0" xfId="0" applyNumberFormat="1" applyFont="1" applyAlignment="1">
      <alignment horizontal="left" vertical="center"/>
    </xf>
    <xf numFmtId="0" fontId="33" fillId="0" borderId="0" xfId="0" applyFont="1">
      <alignment vertical="center"/>
    </xf>
    <xf numFmtId="0" fontId="33" fillId="0" borderId="19" xfId="0" applyFont="1" applyBorder="1">
      <alignment vertical="center"/>
    </xf>
    <xf numFmtId="0" fontId="32" fillId="11" borderId="37" xfId="0" applyFont="1" applyFill="1" applyBorder="1" applyAlignment="1">
      <alignment horizontal="right" vertical="center" wrapText="1"/>
    </xf>
    <xf numFmtId="0" fontId="32" fillId="11" borderId="17" xfId="0" applyFont="1" applyFill="1" applyBorder="1" applyAlignment="1">
      <alignment horizontal="right" vertical="center" wrapText="1"/>
    </xf>
    <xf numFmtId="0" fontId="32" fillId="11" borderId="28" xfId="0" applyFont="1" applyFill="1" applyBorder="1" applyAlignment="1">
      <alignment horizontal="right" vertical="center" wrapText="1"/>
    </xf>
    <xf numFmtId="0" fontId="33" fillId="11" borderId="31" xfId="0" applyFont="1" applyFill="1" applyBorder="1" applyAlignment="1">
      <alignment horizontal="right" vertical="center"/>
    </xf>
    <xf numFmtId="0" fontId="33" fillId="11" borderId="32" xfId="0" applyFont="1" applyFill="1" applyBorder="1" applyAlignment="1">
      <alignment horizontal="right" vertical="center"/>
    </xf>
    <xf numFmtId="0" fontId="33" fillId="11" borderId="33" xfId="0" applyFont="1" applyFill="1" applyBorder="1" applyAlignment="1">
      <alignment horizontal="right" vertical="center"/>
    </xf>
    <xf numFmtId="0" fontId="33" fillId="0" borderId="50" xfId="0" applyFont="1" applyBorder="1" applyAlignment="1">
      <alignment horizontal="left" vertical="center"/>
    </xf>
    <xf numFmtId="0" fontId="32" fillId="0" borderId="50" xfId="0" applyFont="1" applyBorder="1" applyAlignment="1">
      <alignment horizontal="left" vertical="center"/>
    </xf>
    <xf numFmtId="0" fontId="32" fillId="0" borderId="138" xfId="0" applyFont="1" applyBorder="1" applyAlignment="1">
      <alignment horizontal="left" vertical="center"/>
    </xf>
    <xf numFmtId="0" fontId="91" fillId="3" borderId="70" xfId="0" applyFont="1" applyFill="1" applyBorder="1" applyAlignment="1">
      <alignment vertical="top" wrapText="1"/>
    </xf>
    <xf numFmtId="0" fontId="91" fillId="0" borderId="87" xfId="0" applyFont="1" applyBorder="1" applyAlignment="1">
      <alignment vertical="top" wrapText="1"/>
    </xf>
    <xf numFmtId="0" fontId="91" fillId="0" borderId="90" xfId="0" applyFont="1" applyBorder="1" applyAlignment="1">
      <alignment vertical="top" wrapText="1"/>
    </xf>
    <xf numFmtId="0" fontId="91" fillId="0" borderId="91" xfId="0" applyFont="1" applyBorder="1" applyAlignment="1">
      <alignment vertical="top" wrapText="1"/>
    </xf>
    <xf numFmtId="0" fontId="91" fillId="0" borderId="76" xfId="0" applyFont="1" applyBorder="1" applyAlignment="1">
      <alignment vertical="top" wrapText="1"/>
    </xf>
    <xf numFmtId="0" fontId="91" fillId="0" borderId="97" xfId="0" applyFont="1" applyBorder="1" applyAlignment="1">
      <alignment vertical="top" wrapText="1"/>
    </xf>
    <xf numFmtId="0" fontId="8" fillId="0" borderId="4" xfId="0" applyFont="1" applyBorder="1" applyAlignment="1">
      <alignment vertical="center" wrapText="1"/>
    </xf>
    <xf numFmtId="0" fontId="8" fillId="0" borderId="0" xfId="0" applyFont="1" applyAlignment="1">
      <alignment vertical="center" wrapText="1"/>
    </xf>
    <xf numFmtId="0" fontId="120" fillId="0" borderId="65" xfId="0" applyFont="1" applyBorder="1" applyAlignment="1">
      <alignment horizontal="left" vertical="top" wrapText="1"/>
    </xf>
    <xf numFmtId="0" fontId="120" fillId="0" borderId="0" xfId="0" applyFont="1" applyAlignment="1">
      <alignment horizontal="left" vertical="top" wrapText="1"/>
    </xf>
    <xf numFmtId="0" fontId="120" fillId="0" borderId="66" xfId="0" applyFont="1" applyBorder="1" applyAlignment="1">
      <alignment horizontal="left" vertical="top" wrapText="1"/>
    </xf>
    <xf numFmtId="0" fontId="9" fillId="0" borderId="0" xfId="0" applyFont="1" applyAlignment="1">
      <alignment horizontal="center" vertical="center"/>
    </xf>
    <xf numFmtId="178" fontId="120" fillId="0" borderId="111" xfId="0" applyNumberFormat="1" applyFont="1" applyBorder="1" applyAlignment="1">
      <alignment horizontal="left" vertical="center" shrinkToFit="1"/>
    </xf>
    <xf numFmtId="178" fontId="121" fillId="0" borderId="112" xfId="0" applyNumberFormat="1" applyFont="1" applyBorder="1" applyAlignment="1">
      <alignment horizontal="left" vertical="center" shrinkToFit="1"/>
    </xf>
    <xf numFmtId="0" fontId="120" fillId="0" borderId="63" xfId="0" applyFont="1" applyBorder="1" applyAlignment="1">
      <alignment horizontal="left" vertical="top" wrapText="1"/>
    </xf>
    <xf numFmtId="0" fontId="109" fillId="0" borderId="63" xfId="0" applyFont="1" applyBorder="1" applyAlignment="1">
      <alignment horizontal="left" vertical="top" wrapText="1"/>
    </xf>
    <xf numFmtId="0" fontId="109" fillId="0" borderId="64" xfId="0" applyFont="1" applyBorder="1" applyAlignment="1">
      <alignment horizontal="left" vertical="top" wrapText="1"/>
    </xf>
    <xf numFmtId="0" fontId="109" fillId="0" borderId="0" xfId="0" applyFont="1" applyAlignment="1">
      <alignment horizontal="left" vertical="top" wrapText="1"/>
    </xf>
    <xf numFmtId="0" fontId="109" fillId="0" borderId="66" xfId="0" applyFont="1" applyBorder="1" applyAlignment="1">
      <alignment horizontal="left" vertical="top" wrapText="1"/>
    </xf>
    <xf numFmtId="38" fontId="34" fillId="3" borderId="52" xfId="1" applyFont="1" applyFill="1" applyBorder="1" applyAlignment="1" applyProtection="1">
      <alignment horizontal="right" vertical="center" shrinkToFit="1"/>
    </xf>
    <xf numFmtId="0" fontId="0" fillId="0" borderId="52" xfId="0" applyBorder="1" applyAlignment="1">
      <alignment horizontal="right" vertical="center" shrinkToFit="1"/>
    </xf>
    <xf numFmtId="38" fontId="34" fillId="3" borderId="106" xfId="1" applyFont="1" applyFill="1" applyBorder="1" applyAlignment="1" applyProtection="1">
      <alignment horizontal="right" vertical="center" shrinkToFit="1"/>
    </xf>
    <xf numFmtId="0" fontId="0" fillId="0" borderId="106" xfId="0" applyBorder="1" applyAlignment="1">
      <alignment horizontal="right" vertical="center" shrinkToFit="1"/>
    </xf>
    <xf numFmtId="38" fontId="112" fillId="4" borderId="7" xfId="1" applyFont="1" applyFill="1" applyBorder="1" applyAlignment="1" applyProtection="1">
      <alignment vertical="center" shrinkToFit="1"/>
    </xf>
    <xf numFmtId="0" fontId="109" fillId="4" borderId="12" xfId="0" applyFont="1" applyFill="1" applyBorder="1" applyAlignment="1">
      <alignment vertical="center" shrinkToFit="1"/>
    </xf>
    <xf numFmtId="38" fontId="51" fillId="0" borderId="14" xfId="1" applyFont="1" applyFill="1" applyBorder="1" applyAlignment="1" applyProtection="1">
      <alignment horizontal="left" vertical="center" wrapText="1" shrinkToFit="1"/>
    </xf>
    <xf numFmtId="0" fontId="7" fillId="0" borderId="14" xfId="0" applyFont="1" applyBorder="1" applyAlignment="1">
      <alignment horizontal="left" vertical="center" wrapText="1" shrinkToFit="1"/>
    </xf>
    <xf numFmtId="0" fontId="120" fillId="0" borderId="68" xfId="0" applyFont="1" applyBorder="1" applyAlignment="1">
      <alignment horizontal="left" vertical="top" wrapText="1" shrinkToFit="1"/>
    </xf>
    <xf numFmtId="0" fontId="120" fillId="0" borderId="69" xfId="0" applyFont="1" applyBorder="1" applyAlignment="1">
      <alignment horizontal="left" vertical="top" wrapText="1" shrinkToFit="1"/>
    </xf>
    <xf numFmtId="0" fontId="34" fillId="0" borderId="6" xfId="0" applyFont="1" applyBorder="1" applyAlignment="1">
      <alignment horizontal="center" vertical="center"/>
    </xf>
    <xf numFmtId="0" fontId="34" fillId="0" borderId="14" xfId="0" applyFont="1" applyBorder="1" applyAlignment="1">
      <alignment horizontal="center" vertical="center"/>
    </xf>
    <xf numFmtId="0" fontId="34" fillId="0" borderId="5" xfId="0" applyFont="1" applyBorder="1" applyAlignment="1">
      <alignment horizontal="center" vertical="center"/>
    </xf>
    <xf numFmtId="0" fontId="34" fillId="0" borderId="9" xfId="0" applyFont="1" applyBorder="1" applyAlignment="1">
      <alignment horizontal="center" vertical="center"/>
    </xf>
    <xf numFmtId="0" fontId="22" fillId="0" borderId="0" xfId="0" applyFont="1" applyAlignment="1">
      <alignment vertical="center" wrapText="1"/>
    </xf>
    <xf numFmtId="0" fontId="22" fillId="0" borderId="4" xfId="0" applyFont="1" applyBorder="1" applyAlignment="1">
      <alignment vertical="center" wrapText="1"/>
    </xf>
    <xf numFmtId="38" fontId="106" fillId="3" borderId="101" xfId="1" applyFont="1" applyFill="1" applyBorder="1" applyAlignment="1" applyProtection="1">
      <alignment horizontal="right" vertical="center" shrinkToFit="1"/>
    </xf>
    <xf numFmtId="0" fontId="119" fillId="0" borderId="102" xfId="0" applyFont="1" applyBorder="1" applyAlignment="1">
      <alignment horizontal="right" vertical="center" shrinkToFit="1"/>
    </xf>
    <xf numFmtId="0" fontId="36" fillId="0" borderId="0" xfId="0" applyFont="1" applyAlignment="1">
      <alignment horizontal="center" vertical="center"/>
    </xf>
    <xf numFmtId="0" fontId="34" fillId="0" borderId="10" xfId="0" applyFont="1" applyBorder="1" applyAlignment="1">
      <alignment horizontal="center" vertical="center"/>
    </xf>
    <xf numFmtId="0" fontId="34" fillId="0" borderId="38" xfId="0" applyFont="1" applyBorder="1" applyAlignment="1">
      <alignment horizontal="center" vertical="center"/>
    </xf>
    <xf numFmtId="0" fontId="35" fillId="0" borderId="4" xfId="0" applyFont="1" applyBorder="1" applyAlignment="1">
      <alignment horizontal="right" vertical="center" shrinkToFit="1"/>
    </xf>
    <xf numFmtId="0" fontId="35" fillId="0" borderId="0" xfId="0" applyFont="1" applyAlignment="1">
      <alignment horizontal="right" vertical="center" shrinkToFit="1"/>
    </xf>
    <xf numFmtId="0" fontId="35" fillId="0" borderId="15" xfId="0" applyFont="1" applyBorder="1" applyAlignment="1">
      <alignment horizontal="right" vertical="center" shrinkToFit="1"/>
    </xf>
    <xf numFmtId="0" fontId="35" fillId="0" borderId="7" xfId="0" applyFont="1" applyBorder="1" applyAlignment="1">
      <alignment horizontal="right" vertical="center" shrinkToFit="1"/>
    </xf>
    <xf numFmtId="0" fontId="35" fillId="0" borderId="12" xfId="0" applyFont="1" applyBorder="1" applyAlignment="1">
      <alignment horizontal="right" vertical="center" shrinkToFit="1"/>
    </xf>
    <xf numFmtId="0" fontId="35" fillId="0" borderId="8" xfId="0" applyFont="1" applyBorder="1" applyAlignment="1">
      <alignment horizontal="right" vertical="center" shrinkToFit="1"/>
    </xf>
    <xf numFmtId="38" fontId="112" fillId="4" borderId="6" xfId="1" applyFont="1" applyFill="1" applyBorder="1" applyAlignment="1" applyProtection="1">
      <alignment vertical="center"/>
    </xf>
    <xf numFmtId="38" fontId="112" fillId="4" borderId="2" xfId="1" applyFont="1" applyFill="1" applyBorder="1" applyAlignment="1" applyProtection="1">
      <alignment vertical="center"/>
    </xf>
    <xf numFmtId="38" fontId="112" fillId="4" borderId="3" xfId="1" applyFont="1" applyFill="1" applyBorder="1" applyAlignment="1" applyProtection="1">
      <alignment vertical="center"/>
    </xf>
    <xf numFmtId="0" fontId="35" fillId="0" borderId="10" xfId="0" applyFont="1" applyBorder="1" applyAlignment="1">
      <alignment horizontal="right" vertical="center" shrinkToFit="1"/>
    </xf>
    <xf numFmtId="0" fontId="35" fillId="0" borderId="38" xfId="0" applyFont="1" applyBorder="1" applyAlignment="1">
      <alignment horizontal="right" vertical="center" shrinkToFit="1"/>
    </xf>
    <xf numFmtId="0" fontId="35" fillId="0" borderId="9" xfId="0" applyFont="1" applyBorder="1" applyAlignment="1">
      <alignment horizontal="right" vertical="center" shrinkToFit="1"/>
    </xf>
    <xf numFmtId="0" fontId="10" fillId="0" borderId="38" xfId="0" applyFont="1" applyBorder="1" applyAlignment="1">
      <alignment horizontal="right" vertical="center" shrinkToFit="1"/>
    </xf>
    <xf numFmtId="0" fontId="10" fillId="0" borderId="9" xfId="0" applyFont="1" applyBorder="1" applyAlignment="1">
      <alignment horizontal="right" vertical="center" shrinkToFit="1"/>
    </xf>
  </cellXfs>
  <cellStyles count="7">
    <cellStyle name="ハイパーリンク" xfId="6" builtinId="8"/>
    <cellStyle name="桁区切り" xfId="1" builtinId="6"/>
    <cellStyle name="桁区切り 3" xfId="5"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4">
    <dxf>
      <font>
        <b val="0"/>
        <i val="0"/>
        <color rgb="FFFF0000"/>
      </font>
    </dxf>
    <dxf>
      <font>
        <color theme="3" tint="0.79998168889431442"/>
      </font>
    </dxf>
    <dxf>
      <font>
        <color theme="3" tint="0.79998168889431442"/>
      </font>
    </dxf>
    <dxf>
      <font>
        <color theme="0"/>
      </font>
    </dxf>
  </dxfs>
  <tableStyles count="0" defaultTableStyle="TableStyleMedium2" defaultPivotStyle="PivotStyleLight16"/>
  <colors>
    <mruColors>
      <color rgb="FFFF3300"/>
      <color rgb="FFFF0000"/>
      <color rgb="FFFF7C80"/>
      <color rgb="FFFF99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163158</xdr:colOff>
      <xdr:row>2</xdr:row>
      <xdr:rowOff>198120</xdr:rowOff>
    </xdr:from>
    <xdr:to>
      <xdr:col>6</xdr:col>
      <xdr:colOff>2903220</xdr:colOff>
      <xdr:row>4</xdr:row>
      <xdr:rowOff>304800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28678" y="784860"/>
          <a:ext cx="3349662" cy="952500"/>
        </a:xfrm>
        <a:prstGeom prst="rect">
          <a:avLst/>
        </a:prstGeom>
        <a:solidFill>
          <a:schemeClr val="lt1"/>
        </a:solidFill>
        <a:ln w="28575" cmpd="sng">
          <a:solidFill>
            <a:srgbClr val="FF7C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法人番号がご不明の場合は、</a:t>
          </a:r>
          <a:r>
            <a:rPr kumimoji="1" lang="ja-JP" altLang="en-US" sz="1200" b="1">
              <a:latin typeface="游ゴシック" panose="020B0400000000000000" pitchFamily="50" charset="-128"/>
              <a:ea typeface="游ゴシック" panose="020B0400000000000000" pitchFamily="50" charset="-128"/>
            </a:rPr>
            <a:t>「</a:t>
          </a:r>
          <a:r>
            <a:rPr lang="ja-JP" altLang="en-US" sz="1200" b="1" i="0">
              <a:solidFill>
                <a:schemeClr val="dk1"/>
              </a:solidFill>
              <a:effectLst/>
              <a:latin typeface="游ゴシック" panose="020B0400000000000000" pitchFamily="50" charset="-128"/>
              <a:ea typeface="游ゴシック" panose="020B0400000000000000" pitchFamily="50" charset="-128"/>
              <a:cs typeface="+mn-cs"/>
            </a:rPr>
            <a:t>国税庁法人番号公表サイト」</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よりご確認ください。</a:t>
          </a:r>
          <a:endParaRPr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endParaRPr kumimoji="1"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5</xdr:col>
      <xdr:colOff>190500</xdr:colOff>
      <xdr:row>9</xdr:row>
      <xdr:rowOff>320040</xdr:rowOff>
    </xdr:from>
    <xdr:to>
      <xdr:col>6</xdr:col>
      <xdr:colOff>3779520</xdr:colOff>
      <xdr:row>13</xdr:row>
      <xdr:rowOff>251460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56020" y="4015740"/>
          <a:ext cx="4198620" cy="1661160"/>
        </a:xfrm>
        <a:prstGeom prst="rect">
          <a:avLst/>
        </a:prstGeom>
        <a:solidFill>
          <a:schemeClr val="bg1"/>
        </a:solidFill>
        <a:ln w="28575" cmpd="sng">
          <a:solidFill>
            <a:srgbClr val="FF7C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　</a:t>
          </a:r>
          <a:r>
            <a:rPr lang="ja-JP" altLang="en-US" sz="1200" b="1" i="0">
              <a:solidFill>
                <a:schemeClr val="dk1"/>
              </a:solidFill>
              <a:effectLst/>
              <a:latin typeface="游ゴシック" panose="020B0400000000000000" pitchFamily="50" charset="-128"/>
              <a:ea typeface="游ゴシック" panose="020B0400000000000000" pitchFamily="50" charset="-128"/>
              <a:cs typeface="+mn-cs"/>
            </a:rPr>
            <a:t>　　　基本情報入力シートに関する留意点</a:t>
          </a:r>
          <a:endParaRPr lang="en-US" altLang="ja-JP" sz="1200" b="1" i="0">
            <a:solidFill>
              <a:schemeClr val="dk1"/>
            </a:solidFill>
            <a:effectLst/>
            <a:latin typeface="游ゴシック" panose="020B0400000000000000" pitchFamily="50" charset="-128"/>
            <a:ea typeface="游ゴシック" panose="020B0400000000000000" pitchFamily="50" charset="-128"/>
            <a:cs typeface="+mn-cs"/>
          </a:endParaRPr>
        </a:p>
        <a:p>
          <a:endParaRPr kumimoji="1"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r>
            <a:rPr kumimoji="1" lang="ja-JP" altLang="en-US" sz="1200" b="0" i="0">
              <a:solidFill>
                <a:schemeClr val="dk1"/>
              </a:solidFill>
              <a:effectLst/>
              <a:latin typeface="游ゴシック" panose="020B0400000000000000" pitchFamily="50" charset="-128"/>
              <a:ea typeface="游ゴシック" panose="020B0400000000000000" pitchFamily="50" charset="-128"/>
              <a:cs typeface="+mn-cs"/>
            </a:rPr>
            <a:t>第８号・１２号に</a:t>
          </a:r>
          <a:r>
            <a:rPr kumimoji="1" lang="ja-JP" altLang="en-US" sz="1200" b="0" i="0">
              <a:solidFill>
                <a:schemeClr val="accent2"/>
              </a:solidFill>
              <a:effectLst/>
              <a:latin typeface="游ゴシック" panose="020B0400000000000000" pitchFamily="50" charset="-128"/>
              <a:ea typeface="游ゴシック" panose="020B0400000000000000" pitchFamily="50" charset="-128"/>
              <a:cs typeface="+mn-cs"/>
            </a:rPr>
            <a:t>自動反映</a:t>
          </a:r>
          <a:r>
            <a:rPr kumimoji="1" lang="ja-JP" altLang="en-US" sz="1200" b="0" i="0">
              <a:solidFill>
                <a:schemeClr val="dk1"/>
              </a:solidFill>
              <a:effectLst/>
              <a:latin typeface="游ゴシック" panose="020B0400000000000000" pitchFamily="50" charset="-128"/>
              <a:ea typeface="游ゴシック" panose="020B0400000000000000" pitchFamily="50" charset="-128"/>
              <a:cs typeface="+mn-cs"/>
            </a:rPr>
            <a:t>されます。</a:t>
          </a:r>
          <a:endParaRPr kumimoji="1"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r>
            <a:rPr kumimoji="1" lang="ja-JP" altLang="en-US" sz="1200" b="0" i="0">
              <a:solidFill>
                <a:schemeClr val="dk1"/>
              </a:solidFill>
              <a:effectLst/>
              <a:latin typeface="游ゴシック" panose="020B0400000000000000" pitchFamily="50" charset="-128"/>
              <a:ea typeface="游ゴシック" panose="020B0400000000000000" pitchFamily="50" charset="-128"/>
              <a:cs typeface="+mn-cs"/>
            </a:rPr>
            <a:t>特に紙申請でご提出の場合、実印を押印する第８号様式に</a:t>
          </a:r>
          <a:r>
            <a:rPr kumimoji="1" lang="ja-JP" altLang="en-US" sz="1200" b="0" i="0">
              <a:solidFill>
                <a:srgbClr val="C00000"/>
              </a:solidFill>
              <a:effectLst/>
              <a:latin typeface="游ゴシック" panose="020B0400000000000000" pitchFamily="50" charset="-128"/>
              <a:ea typeface="游ゴシック" panose="020B0400000000000000" pitchFamily="50" charset="-128"/>
              <a:cs typeface="+mn-cs"/>
            </a:rPr>
            <a:t>正しい情報が反映されているか必ずご確認</a:t>
          </a:r>
          <a:r>
            <a:rPr kumimoji="1" lang="ja-JP" altLang="en-US" sz="1200" b="0" i="0">
              <a:solidFill>
                <a:schemeClr val="dk1"/>
              </a:solidFill>
              <a:effectLst/>
              <a:latin typeface="游ゴシック" panose="020B0400000000000000" pitchFamily="50" charset="-128"/>
              <a:ea typeface="游ゴシック" panose="020B0400000000000000" pitchFamily="50" charset="-128"/>
              <a:cs typeface="+mn-cs"/>
            </a:rPr>
            <a:t>お願いいたします。</a:t>
          </a:r>
          <a:endParaRPr kumimoji="1" lang="ja-JP" altLang="en-US" sz="1200" b="0">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160020</xdr:colOff>
      <xdr:row>8</xdr:row>
      <xdr:rowOff>123826</xdr:rowOff>
    </xdr:from>
    <xdr:to>
      <xdr:col>40</xdr:col>
      <xdr:colOff>104775</xdr:colOff>
      <xdr:row>13</xdr:row>
      <xdr:rowOff>15241</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8170545" y="2028826"/>
          <a:ext cx="3411855" cy="1243965"/>
        </a:xfrm>
        <a:prstGeom prst="wedgeRectCallout">
          <a:avLst>
            <a:gd name="adj1" fmla="val -69465"/>
            <a:gd name="adj2" fmla="val 8646"/>
          </a:avLst>
        </a:prstGeom>
        <a:ln w="412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基本情報入力シート</a:t>
          </a:r>
          <a:r>
            <a:rPr kumimoji="1" lang="en-US" altLang="ja-JP" sz="1050">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より自動反映されますので入力不要です</a:t>
          </a:r>
          <a:endParaRPr kumimoji="1" lang="en-US" altLang="ja-JP" sz="1050">
            <a:latin typeface="游ゴシック" panose="020B0400000000000000" pitchFamily="50" charset="-128"/>
            <a:ea typeface="游ゴシック" panose="020B0400000000000000" pitchFamily="50" charset="-128"/>
          </a:endParaRPr>
        </a:p>
        <a:p>
          <a:pPr algn="l"/>
          <a:r>
            <a:rPr kumimoji="1" lang="ja-JP" altLang="en-US" sz="1050">
              <a:latin typeface="游ゴシック" panose="020B0400000000000000" pitchFamily="50" charset="-128"/>
              <a:ea typeface="游ゴシック" panose="020B0400000000000000" pitchFamily="50" charset="-128"/>
            </a:rPr>
            <a:t>例）東京都　東京都〇〇区と東京都が重複していないか再度ご確認お願いします。</a:t>
          </a:r>
        </a:p>
      </xdr:txBody>
    </xdr:sp>
    <xdr:clientData/>
  </xdr:twoCellAnchor>
  <xdr:twoCellAnchor>
    <xdr:from>
      <xdr:col>25</xdr:col>
      <xdr:colOff>123825</xdr:colOff>
      <xdr:row>31</xdr:row>
      <xdr:rowOff>180975</xdr:rowOff>
    </xdr:from>
    <xdr:to>
      <xdr:col>42</xdr:col>
      <xdr:colOff>238125</xdr:colOff>
      <xdr:row>41</xdr:row>
      <xdr:rowOff>19050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886700" y="7762875"/>
          <a:ext cx="4324350" cy="2533650"/>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mn-lt"/>
            <a:ea typeface="+mn-ea"/>
          </a:endParaRPr>
        </a:p>
        <a:p>
          <a:r>
            <a:rPr kumimoji="1" lang="ja-JP" altLang="en-US" sz="1100">
              <a:latin typeface="游ゴシック" panose="020B0400000000000000" pitchFamily="50" charset="-128"/>
              <a:ea typeface="游ゴシック" panose="020B0400000000000000" pitchFamily="50" charset="-128"/>
            </a:rPr>
            <a:t>基本情報入力シートより自動反映されます</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未入力箇所がないか、また情報の入力が正しく入力されているか、再度ご確認ください。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特に郵送でご提出の方に関しては、ご入力の場合再度郵送にて</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再提出となるため、必ず実印押印の前にご確認をよろしくお願い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いたします。</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50165</xdr:colOff>
      <xdr:row>14</xdr:row>
      <xdr:rowOff>130810</xdr:rowOff>
    </xdr:from>
    <xdr:to>
      <xdr:col>26</xdr:col>
      <xdr:colOff>523875</xdr:colOff>
      <xdr:row>20</xdr:row>
      <xdr:rowOff>257175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375765" y="4245610"/>
          <a:ext cx="3721735" cy="178371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申請施設が</a:t>
          </a:r>
          <a:r>
            <a:rPr kumimoji="1" lang="en-US" altLang="ja-JP" sz="1200">
              <a:latin typeface="游ゴシック" panose="020B0400000000000000" pitchFamily="50" charset="-128"/>
              <a:ea typeface="游ゴシック" panose="020B0400000000000000" pitchFamily="50" charset="-128"/>
            </a:rPr>
            <a:t>1</a:t>
          </a:r>
          <a:r>
            <a:rPr kumimoji="1" lang="ja-JP" altLang="en-US" sz="1200">
              <a:latin typeface="游ゴシック" panose="020B0400000000000000" pitchFamily="50" charset="-128"/>
              <a:ea typeface="游ゴシック" panose="020B0400000000000000" pitchFamily="50" charset="-128"/>
            </a:rPr>
            <a:t>施設の場合でも、</a:t>
          </a:r>
          <a:endParaRPr kumimoji="1" lang="en-US" altLang="ja-JP" sz="1200">
            <a:latin typeface="游ゴシック" panose="020B0400000000000000" pitchFamily="50" charset="-128"/>
            <a:ea typeface="游ゴシック" panose="020B0400000000000000" pitchFamily="50" charset="-128"/>
          </a:endParaRPr>
        </a:p>
        <a:p>
          <a:r>
            <a:rPr kumimoji="1" lang="ja-JP" altLang="en-US" sz="1200">
              <a:latin typeface="游ゴシック" panose="020B0400000000000000" pitchFamily="50" charset="-128"/>
              <a:ea typeface="游ゴシック" panose="020B0400000000000000" pitchFamily="50" charset="-128"/>
            </a:rPr>
            <a:t>内訳欄にご入力お願いします　　　　　　　　　　　　　　　　　　　　　　　　　</a:t>
          </a:r>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施設・実施時期・各人数が、第１１号様式と一致していることをご確認ください</a:t>
          </a:r>
        </a:p>
      </xdr:txBody>
    </xdr:sp>
    <xdr:clientData/>
  </xdr:twoCellAnchor>
  <xdr:twoCellAnchor>
    <xdr:from>
      <xdr:col>20</xdr:col>
      <xdr:colOff>492034</xdr:colOff>
      <xdr:row>1</xdr:row>
      <xdr:rowOff>59872</xdr:rowOff>
    </xdr:from>
    <xdr:to>
      <xdr:col>27</xdr:col>
      <xdr:colOff>598170</xdr:colOff>
      <xdr:row>12</xdr:row>
      <xdr:rowOff>57150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4265184" y="345622"/>
          <a:ext cx="4525736" cy="3216728"/>
        </a:xfrm>
        <a:prstGeom prst="wedgeRectCallout">
          <a:avLst>
            <a:gd name="adj1" fmla="val -68386"/>
            <a:gd name="adj2" fmla="val 23133"/>
          </a:avLst>
        </a:prstGeom>
        <a:solidFill>
          <a:schemeClr val="bg1"/>
        </a:solidFill>
        <a:ln w="28575">
          <a:solidFill>
            <a:srgbClr val="FF7C8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latin typeface="游ゴシック" panose="020B0400000000000000" pitchFamily="50" charset="-128"/>
              <a:ea typeface="游ゴシック" panose="020B0400000000000000" pitchFamily="50" charset="-128"/>
            </a:rPr>
            <a:t>　　</a:t>
          </a:r>
          <a:r>
            <a:rPr kumimoji="1" lang="ja-JP" altLang="en-US" sz="1600" b="1">
              <a:latin typeface="游ゴシック" panose="020B0400000000000000" pitchFamily="50" charset="-128"/>
              <a:ea typeface="游ゴシック" panose="020B0400000000000000" pitchFamily="50" charset="-128"/>
            </a:rPr>
            <a:t>≪差額</a:t>
          </a:r>
          <a:r>
            <a:rPr kumimoji="1" lang="en-US" altLang="ja-JP" sz="1600" b="1">
              <a:latin typeface="游ゴシック" panose="020B0400000000000000" pitchFamily="50" charset="-128"/>
              <a:ea typeface="游ゴシック" panose="020B0400000000000000" pitchFamily="50" charset="-128"/>
            </a:rPr>
            <a:t>(J)=(H)-(I)</a:t>
          </a:r>
          <a:r>
            <a:rPr kumimoji="1" lang="ja-JP" altLang="en-US" sz="1600" b="1">
              <a:latin typeface="游ゴシック" panose="020B0400000000000000" pitchFamily="50" charset="-128"/>
              <a:ea typeface="游ゴシック" panose="020B0400000000000000" pitchFamily="50" charset="-128"/>
            </a:rPr>
            <a:t>に関しまして　≫</a:t>
          </a:r>
          <a:endParaRPr kumimoji="1" lang="en-US" altLang="ja-JP" sz="1600" b="1">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　　　　　　　　　　　　　　　　　　　　　　　　　　　　　　　　　　　</a:t>
          </a:r>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（金額が＋）の場合：</a:t>
          </a:r>
          <a:r>
            <a:rPr kumimoji="1" lang="ja-JP" altLang="en-US" sz="1200" b="1">
              <a:solidFill>
                <a:srgbClr val="C00000"/>
              </a:solidFill>
              <a:latin typeface="游ゴシック" panose="020B0400000000000000" pitchFamily="50" charset="-128"/>
              <a:ea typeface="游ゴシック" panose="020B0400000000000000" pitchFamily="50" charset="-128"/>
            </a:rPr>
            <a:t>変更交付申請が必要</a:t>
          </a:r>
          <a:r>
            <a:rPr kumimoji="1" lang="ja-JP" altLang="en-US" sz="1200">
              <a:latin typeface="游ゴシック" panose="020B0400000000000000" pitchFamily="50" charset="-128"/>
              <a:ea typeface="游ゴシック" panose="020B0400000000000000" pitchFamily="50" charset="-128"/>
            </a:rPr>
            <a:t>です　</a:t>
          </a:r>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　別添</a:t>
          </a:r>
          <a:r>
            <a:rPr kumimoji="1" lang="en-US" altLang="ja-JP" sz="1200">
              <a:latin typeface="游ゴシック" panose="020B0400000000000000" pitchFamily="50" charset="-128"/>
              <a:ea typeface="游ゴシック" panose="020B0400000000000000" pitchFamily="50" charset="-128"/>
            </a:rPr>
            <a:t>Excel</a:t>
          </a:r>
          <a:r>
            <a:rPr kumimoji="1" lang="ja-JP" altLang="en-US" sz="1200">
              <a:latin typeface="游ゴシック" panose="020B0400000000000000" pitchFamily="50" charset="-128"/>
              <a:ea typeface="游ゴシック" panose="020B0400000000000000" pitchFamily="50" charset="-128"/>
            </a:rPr>
            <a:t>様式（第７・２</a:t>
          </a:r>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６号）の</a:t>
          </a:r>
          <a:r>
            <a:rPr kumimoji="1" lang="ja-JP" altLang="en-US" sz="1200" u="sng">
              <a:latin typeface="游ゴシック" panose="020B0400000000000000" pitchFamily="50" charset="-128"/>
              <a:ea typeface="游ゴシック" panose="020B0400000000000000" pitchFamily="50" charset="-128"/>
            </a:rPr>
            <a:t>ご提出を速やかにお願い　　　　</a:t>
          </a:r>
          <a:endParaRPr kumimoji="1" lang="en-US" altLang="ja-JP" sz="1200" u="sng">
            <a:latin typeface="游ゴシック" panose="020B0400000000000000" pitchFamily="50" charset="-128"/>
            <a:ea typeface="游ゴシック" panose="020B0400000000000000" pitchFamily="50" charset="-128"/>
          </a:endParaRPr>
        </a:p>
        <a:p>
          <a:pPr algn="l"/>
          <a:r>
            <a:rPr kumimoji="1" lang="ja-JP" altLang="en-US" sz="1200" u="none">
              <a:latin typeface="游ゴシック" panose="020B0400000000000000" pitchFamily="50" charset="-128"/>
              <a:ea typeface="游ゴシック" panose="020B0400000000000000" pitchFamily="50" charset="-128"/>
            </a:rPr>
            <a:t>　</a:t>
          </a:r>
          <a:r>
            <a:rPr kumimoji="1" lang="ja-JP" altLang="en-US" sz="1200" u="sng">
              <a:latin typeface="游ゴシック" panose="020B0400000000000000" pitchFamily="50" charset="-128"/>
              <a:ea typeface="游ゴシック" panose="020B0400000000000000" pitchFamily="50" charset="-128"/>
            </a:rPr>
            <a:t>します</a:t>
          </a:r>
          <a:endParaRPr kumimoji="1" lang="en-US" altLang="ja-JP" sz="1200" u="sng">
            <a:latin typeface="游ゴシック" panose="020B0400000000000000" pitchFamily="50" charset="-128"/>
            <a:ea typeface="游ゴシック" panose="020B0400000000000000" pitchFamily="50" charset="-128"/>
          </a:endParaRPr>
        </a:p>
        <a:p>
          <a:pPr algn="l"/>
          <a:endParaRPr kumimoji="1" lang="en-US" altLang="ja-JP" sz="1200" u="sng">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左記の記載例の場合は、変更交付申請が必要になります</a:t>
          </a:r>
          <a:endParaRPr lang="ja-JP" altLang="ja-JP" sz="1200">
            <a:effectLst/>
            <a:latin typeface="游ゴシック" panose="020B0400000000000000" pitchFamily="50" charset="-128"/>
            <a:ea typeface="游ゴシック" panose="020B0400000000000000" pitchFamily="50" charset="-128"/>
          </a:endParaRPr>
        </a:p>
        <a:p>
          <a:pPr algn="l"/>
          <a:endParaRPr kumimoji="1" lang="en-US" altLang="ja-JP" sz="1200" u="sng">
            <a:latin typeface="游ゴシック" panose="020B0400000000000000" pitchFamily="50" charset="-128"/>
            <a:ea typeface="游ゴシック" panose="020B0400000000000000" pitchFamily="50" charset="-128"/>
          </a:endParaRPr>
        </a:p>
        <a:p>
          <a:pPr algn="l"/>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（金額が－）の場合又は０の場合：変更交付申請は</a:t>
          </a:r>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　不要です</a:t>
          </a:r>
          <a:endParaRPr kumimoji="1" lang="en-US" altLang="ja-JP" sz="1200">
            <a:latin typeface="游ゴシック" panose="020B0400000000000000" pitchFamily="50" charset="-128"/>
            <a:ea typeface="游ゴシック" panose="020B0400000000000000" pitchFamily="50" charset="-128"/>
          </a:endParaRPr>
        </a:p>
        <a:p>
          <a:pPr algn="l"/>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57150</xdr:colOff>
      <xdr:row>5</xdr:row>
      <xdr:rowOff>57150</xdr:rowOff>
    </xdr:from>
    <xdr:to>
      <xdr:col>15</xdr:col>
      <xdr:colOff>333375</xdr:colOff>
      <xdr:row>17</xdr:row>
      <xdr:rowOff>276225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91350" y="1333500"/>
          <a:ext cx="3990975" cy="339090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総事業予定経費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結核健診事業に対する経費の総額です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また、内訳も入力してください</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対象経費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総事業予定経費のうち、補助対象者に係る経費です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また、内訳を入力してください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a:t>
          </a:r>
          <a:r>
            <a:rPr kumimoji="1" lang="ja-JP" altLang="en-US" sz="1100" b="1">
              <a:latin typeface="游ゴシック" panose="020B0400000000000000" pitchFamily="50" charset="-128"/>
              <a:ea typeface="游ゴシック" panose="020B0400000000000000" pitchFamily="50" charset="-128"/>
            </a:rPr>
            <a:t>　　　　　　　</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委託料</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に関して</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b="0">
              <a:latin typeface="游ゴシック" panose="020B0400000000000000" pitchFamily="50" charset="-128"/>
              <a:ea typeface="游ゴシック" panose="020B0400000000000000" pitchFamily="50" charset="-128"/>
            </a:rPr>
            <a:t>駐車場使用料について別請求がある場合や自法人で雇用している（給与を支払っている）医師が健診を実施した場合等、</a:t>
          </a:r>
          <a:r>
            <a:rPr kumimoji="1" lang="ja-JP" altLang="en-US" sz="1100" b="0" u="sng">
              <a:solidFill>
                <a:sysClr val="windowText" lastClr="000000"/>
              </a:solidFill>
              <a:latin typeface="游ゴシック" panose="020B0400000000000000" pitchFamily="50" charset="-128"/>
              <a:ea typeface="游ゴシック" panose="020B0400000000000000" pitchFamily="50" charset="-128"/>
            </a:rPr>
            <a:t>委託料以外の費用が発生した場合</a:t>
          </a:r>
          <a:r>
            <a:rPr kumimoji="1" lang="ja-JP" altLang="en-US" sz="1100" b="0">
              <a:latin typeface="游ゴシック" panose="020B0400000000000000" pitchFamily="50" charset="-128"/>
              <a:ea typeface="游ゴシック" panose="020B0400000000000000" pitchFamily="50" charset="-128"/>
            </a:rPr>
            <a:t>は、その内容を</a:t>
          </a:r>
          <a:r>
            <a:rPr kumimoji="1" lang="ja-JP" altLang="en-US" sz="1100" b="0">
              <a:solidFill>
                <a:schemeClr val="accent2"/>
              </a:solidFill>
              <a:latin typeface="游ゴシック" panose="020B0400000000000000" pitchFamily="50" charset="-128"/>
              <a:ea typeface="游ゴシック" panose="020B0400000000000000" pitchFamily="50" charset="-128"/>
            </a:rPr>
            <a:t>区分に記載し、金額を記入</a:t>
          </a:r>
          <a:r>
            <a:rPr kumimoji="1" lang="ja-JP" altLang="en-US" sz="1100" b="0">
              <a:latin typeface="游ゴシック" panose="020B0400000000000000" pitchFamily="50" charset="-128"/>
              <a:ea typeface="游ゴシック" panose="020B0400000000000000" pitchFamily="50" charset="-128"/>
            </a:rPr>
            <a:t>してください</a:t>
          </a:r>
        </a:p>
      </xdr:txBody>
    </xdr:sp>
    <xdr:clientData/>
  </xdr:twoCellAnchor>
  <xdr:twoCellAnchor>
    <xdr:from>
      <xdr:col>9</xdr:col>
      <xdr:colOff>76200</xdr:colOff>
      <xdr:row>24</xdr:row>
      <xdr:rowOff>175260</xdr:rowOff>
    </xdr:from>
    <xdr:to>
      <xdr:col>15</xdr:col>
      <xdr:colOff>525780</xdr:colOff>
      <xdr:row>29</xdr:row>
      <xdr:rowOff>152400</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7010400" y="6949440"/>
          <a:ext cx="4152900" cy="1615440"/>
        </a:xfrm>
        <a:prstGeom prst="wedgeRectCallout">
          <a:avLst>
            <a:gd name="adj1" fmla="val -60784"/>
            <a:gd name="adj2" fmla="val -3737"/>
          </a:avLst>
        </a:prstGeom>
        <a:ln w="28575">
          <a:solidFill>
            <a:srgbClr val="FF9999"/>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基本情報入力シート</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　情報が自動反映されます　　　</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留意点</a:t>
          </a:r>
          <a:r>
            <a:rPr kumimoji="1" lang="en-US" altLang="ja-JP" sz="1100">
              <a:latin typeface="游ゴシック" panose="020B0400000000000000" pitchFamily="50" charset="-128"/>
              <a:ea typeface="游ゴシック" panose="020B0400000000000000" pitchFamily="50" charset="-128"/>
            </a:rPr>
            <a:t>】</a:t>
          </a:r>
        </a:p>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都道府県名が重複していないか、印鑑登録証明書と同内容となっているか確認ください</a:t>
          </a:r>
          <a:endParaRPr kumimoji="1" lang="en-US" altLang="ja-JP" sz="1100">
            <a:latin typeface="游ゴシック" panose="020B0400000000000000" pitchFamily="50" charset="-128"/>
            <a:ea typeface="游ゴシック" panose="020B0400000000000000" pitchFamily="50" charset="-128"/>
          </a:endParaRPr>
        </a:p>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本様式は</a:t>
          </a:r>
          <a:r>
            <a:rPr kumimoji="1" lang="ja-JP" altLang="en-US" sz="1100">
              <a:solidFill>
                <a:schemeClr val="accent2"/>
              </a:solidFill>
              <a:latin typeface="游ゴシック" panose="020B0400000000000000" pitchFamily="50" charset="-128"/>
              <a:ea typeface="游ゴシック" panose="020B0400000000000000" pitchFamily="50" charset="-128"/>
            </a:rPr>
            <a:t>押印不要</a:t>
          </a:r>
          <a:r>
            <a:rPr kumimoji="1" lang="ja-JP" altLang="en-US" sz="1100">
              <a:latin typeface="游ゴシック" panose="020B0400000000000000" pitchFamily="50" charset="-128"/>
              <a:ea typeface="游ゴシック" panose="020B0400000000000000" pitchFamily="50" charset="-128"/>
            </a:rPr>
            <a:t>です。（押印は、第８号様式のみ）</a:t>
          </a:r>
          <a:endParaRPr kumimoji="1" lang="en-US" altLang="ja-JP" sz="1100">
            <a:latin typeface="游ゴシック" panose="020B0400000000000000" pitchFamily="50" charset="-128"/>
            <a:ea typeface="游ゴシック" panose="020B0400000000000000" pitchFamily="50" charset="-128"/>
          </a:endParaRPr>
        </a:p>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251;&#35211;&#26412;&#8251;&#12304;&#35036;&#21161;&#37329;&#30058;&#21495;&#12539;&#27861;&#20154;&#21517;&#12305;R6&#32080;&#26680;&#20104;&#38450;&#36027;&#37117;&#36027;&#35036;&#21161;&#37329;&#65288;&#22793;&#26356;&#20132;&#20184;&#65289;&#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入力シート"/>
      <sheetName val="変更交付（第７号）"/>
      <sheetName val="事業計画書（第2号）"/>
      <sheetName val="支出予定額調書（第3・4号）"/>
      <sheetName val="予算書抄本（第5号）"/>
      <sheetName val="チェックリスト（第6号）"/>
      <sheetName val="集計シート"/>
      <sheetName val="リスト"/>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01"/>
  <sheetViews>
    <sheetView tabSelected="1" view="pageBreakPreview" zoomScaleNormal="100" zoomScaleSheetLayoutView="100" workbookViewId="0">
      <selection activeCell="A2" sqref="A2"/>
    </sheetView>
  </sheetViews>
  <sheetFormatPr defaultColWidth="8.88671875" defaultRowHeight="13.2"/>
  <cols>
    <col min="1" max="3" width="20.44140625" customWidth="1"/>
    <col min="4" max="4" width="26.21875" customWidth="1"/>
    <col min="5" max="5" width="0.88671875" customWidth="1"/>
    <col min="7" max="7" width="79.88671875" customWidth="1"/>
    <col min="8" max="8" width="10.44140625" style="79" hidden="1" customWidth="1"/>
  </cols>
  <sheetData>
    <row r="1" spans="1:10" ht="33" customHeight="1">
      <c r="A1" s="150" t="s">
        <v>273</v>
      </c>
    </row>
    <row r="3" spans="1:10" ht="36" customHeight="1">
      <c r="A3" s="386" t="s">
        <v>203</v>
      </c>
      <c r="B3" s="386"/>
      <c r="C3" s="386"/>
      <c r="D3" s="386"/>
      <c r="E3" s="25"/>
      <c r="F3" s="25"/>
      <c r="G3" s="133"/>
    </row>
    <row r="4" spans="1:10" ht="30.6" customHeight="1">
      <c r="A4" s="159" t="s">
        <v>69</v>
      </c>
      <c r="B4" s="159"/>
      <c r="C4" s="159"/>
      <c r="D4" s="88"/>
      <c r="E4" s="88"/>
      <c r="F4" s="134"/>
      <c r="G4" s="25"/>
    </row>
    <row r="5" spans="1:10" ht="28.2" customHeight="1">
      <c r="A5" s="160" t="s">
        <v>206</v>
      </c>
      <c r="B5" s="161" t="s">
        <v>252</v>
      </c>
      <c r="C5" s="162" t="s">
        <v>251</v>
      </c>
      <c r="D5" s="163"/>
      <c r="E5" s="83"/>
      <c r="F5" s="135"/>
      <c r="G5" s="136"/>
      <c r="H5" s="23">
        <f>COUNTIF(F6:F10,TRUE)</f>
        <v>0</v>
      </c>
    </row>
    <row r="6" spans="1:10" ht="31.2" customHeight="1">
      <c r="A6" s="160" t="s">
        <v>208</v>
      </c>
      <c r="B6" s="399" t="s">
        <v>209</v>
      </c>
      <c r="C6" s="400"/>
      <c r="D6" s="401"/>
      <c r="E6" s="83"/>
      <c r="F6" s="137"/>
      <c r="G6" s="138"/>
    </row>
    <row r="7" spans="1:10" ht="40.799999999999997" customHeight="1">
      <c r="A7" s="160" t="s">
        <v>207</v>
      </c>
      <c r="B7" s="402">
        <v>9999</v>
      </c>
      <c r="C7" s="403"/>
      <c r="D7" s="404"/>
      <c r="E7" s="83"/>
      <c r="F7" s="137"/>
      <c r="G7" s="139"/>
      <c r="H7" s="93"/>
      <c r="I7" s="9"/>
      <c r="J7" s="9"/>
    </row>
    <row r="8" spans="1:10" ht="39.6" customHeight="1">
      <c r="A8" s="160" t="s">
        <v>62</v>
      </c>
      <c r="B8" s="405" t="s">
        <v>278</v>
      </c>
      <c r="C8" s="406"/>
      <c r="D8" s="407"/>
      <c r="E8" s="90"/>
      <c r="F8" s="137"/>
      <c r="G8" s="139"/>
      <c r="H8" s="93"/>
      <c r="I8" s="9"/>
      <c r="J8" s="9"/>
    </row>
    <row r="9" spans="1:10" ht="38.4" customHeight="1">
      <c r="A9" s="160" t="s">
        <v>141</v>
      </c>
      <c r="B9" s="408" t="s">
        <v>279</v>
      </c>
      <c r="C9" s="409"/>
      <c r="D9" s="410"/>
      <c r="E9" s="91"/>
      <c r="F9" s="137"/>
      <c r="G9" s="138"/>
      <c r="H9" s="93"/>
      <c r="I9" s="9"/>
      <c r="J9" s="9"/>
    </row>
    <row r="10" spans="1:10" ht="34.950000000000003" customHeight="1">
      <c r="A10" s="164" t="s">
        <v>200</v>
      </c>
      <c r="B10" s="165" t="s">
        <v>104</v>
      </c>
      <c r="C10" s="397" t="s">
        <v>280</v>
      </c>
      <c r="D10" s="398"/>
      <c r="E10" s="86"/>
      <c r="F10" s="137"/>
      <c r="G10" s="138"/>
      <c r="H10" s="93"/>
      <c r="I10" s="9"/>
      <c r="J10" s="9"/>
    </row>
    <row r="11" spans="1:10" ht="28.2" customHeight="1">
      <c r="A11" s="160" t="s">
        <v>66</v>
      </c>
      <c r="B11" s="166" t="s">
        <v>281</v>
      </c>
      <c r="C11" s="160" t="s">
        <v>67</v>
      </c>
      <c r="D11" s="167" t="s">
        <v>282</v>
      </c>
      <c r="E11" s="89"/>
      <c r="F11" s="140"/>
      <c r="G11" s="141"/>
      <c r="H11" s="93"/>
      <c r="I11" s="93"/>
      <c r="J11" s="9"/>
    </row>
    <row r="12" spans="1:10" ht="39.6" customHeight="1">
      <c r="A12" s="168" t="s">
        <v>249</v>
      </c>
      <c r="B12" s="387">
        <f>ROUNDDOWN(都補助所要額,0)</f>
        <v>169678</v>
      </c>
      <c r="C12" s="388"/>
      <c r="D12" s="389"/>
      <c r="E12" s="84"/>
      <c r="F12" s="135"/>
      <c r="G12" s="136"/>
      <c r="H12" s="29">
        <f>COUNTIF(F13:F17,TRUE)</f>
        <v>0</v>
      </c>
      <c r="I12" s="9"/>
      <c r="J12" s="9"/>
    </row>
    <row r="13" spans="1:10" ht="33.6" customHeight="1">
      <c r="A13" s="169"/>
      <c r="B13" s="390" t="s">
        <v>212</v>
      </c>
      <c r="C13" s="391"/>
      <c r="D13" s="391"/>
      <c r="E13" s="87"/>
      <c r="F13" s="137"/>
      <c r="G13" s="138"/>
      <c r="H13" s="93"/>
      <c r="I13" s="9"/>
      <c r="J13" s="9"/>
    </row>
    <row r="14" spans="1:10" ht="34.950000000000003" customHeight="1">
      <c r="A14" s="134" t="s">
        <v>277</v>
      </c>
      <c r="B14" s="134"/>
      <c r="C14" s="134"/>
      <c r="D14" s="42"/>
      <c r="E14" s="25"/>
      <c r="F14" s="137"/>
      <c r="G14" s="138"/>
      <c r="H14" s="93"/>
      <c r="I14" s="9"/>
      <c r="J14" s="9"/>
    </row>
    <row r="15" spans="1:10" ht="34.950000000000003" customHeight="1">
      <c r="A15" s="170" t="s" ph="1">
        <v>270</v>
      </c>
      <c r="B15" s="171" t="s" ph="1">
        <v>283</v>
      </c>
      <c r="C15" s="170" t="s">
        <v>63</v>
      </c>
      <c r="D15" s="172" t="s">
        <v>284</v>
      </c>
      <c r="E15" s="85"/>
      <c r="F15" s="137"/>
      <c r="G15" s="138"/>
      <c r="H15" s="93"/>
      <c r="I15" s="9"/>
      <c r="J15" s="9"/>
    </row>
    <row r="16" spans="1:10" ht="34.950000000000003" customHeight="1">
      <c r="A16" s="170" t="s">
        <v>64</v>
      </c>
      <c r="B16" s="171" t="s">
        <v>286</v>
      </c>
      <c r="C16" s="170" t="s">
        <v>65</v>
      </c>
      <c r="D16" s="172" t="s">
        <v>285</v>
      </c>
      <c r="E16" s="85"/>
      <c r="F16" s="137"/>
      <c r="G16" s="138"/>
      <c r="H16" s="93"/>
      <c r="I16" s="9"/>
      <c r="J16" s="9"/>
    </row>
    <row r="17" spans="1:10" ht="34.950000000000003" customHeight="1">
      <c r="A17" s="173" t="s">
        <v>140</v>
      </c>
      <c r="B17" s="174">
        <v>1234567</v>
      </c>
      <c r="C17" s="175" t="s">
        <v>139</v>
      </c>
      <c r="D17" s="176" t="s">
        <v>104</v>
      </c>
      <c r="E17" s="92"/>
      <c r="F17" s="137"/>
      <c r="G17" s="138"/>
      <c r="H17" s="93"/>
      <c r="I17" s="9"/>
      <c r="J17" s="9"/>
    </row>
    <row r="18" spans="1:10" ht="34.950000000000003" customHeight="1">
      <c r="A18" s="173" t="s">
        <v>201</v>
      </c>
      <c r="B18" s="392" t="s">
        <v>287</v>
      </c>
      <c r="C18" s="393"/>
      <c r="D18" s="394"/>
      <c r="E18" s="86"/>
      <c r="F18" s="36"/>
      <c r="G18" s="25"/>
      <c r="H18" s="93"/>
      <c r="I18" s="9"/>
      <c r="J18" s="9"/>
    </row>
    <row r="19" spans="1:10" ht="34.950000000000003" customHeight="1">
      <c r="A19" s="173" t="s">
        <v>202</v>
      </c>
      <c r="B19" s="395" t="s">
        <v>288</v>
      </c>
      <c r="C19" s="393"/>
      <c r="D19" s="394"/>
      <c r="E19" s="86"/>
      <c r="F19" s="25"/>
      <c r="G19" s="25"/>
      <c r="H19" s="93" t="str">
        <f>D17&amp;B18</f>
        <v>東京都新宿区西新宿1-2-3</v>
      </c>
      <c r="I19" s="9"/>
      <c r="J19" s="9"/>
    </row>
    <row r="20" spans="1:10" ht="34.950000000000003" customHeight="1">
      <c r="A20" s="25"/>
      <c r="B20" s="396" t="s">
        <v>138</v>
      </c>
      <c r="C20" s="391"/>
      <c r="D20" s="391"/>
      <c r="E20" s="87"/>
      <c r="F20" s="25"/>
    </row>
    <row r="21" spans="1:10" ht="34.950000000000003" customHeight="1">
      <c r="A21" s="22"/>
      <c r="B21" s="22"/>
      <c r="C21" s="22"/>
    </row>
    <row r="22" spans="1:10" ht="34.950000000000003" customHeight="1">
      <c r="A22" s="23"/>
      <c r="B22" s="23"/>
      <c r="C22" s="23"/>
    </row>
    <row r="23" spans="1:10" ht="34.950000000000003" customHeight="1">
      <c r="A23" s="23"/>
      <c r="B23" s="23"/>
      <c r="C23" s="23"/>
    </row>
    <row r="24" spans="1:10" ht="34.950000000000003" customHeight="1">
      <c r="A24" s="23"/>
      <c r="B24" s="23"/>
      <c r="C24" s="23"/>
    </row>
    <row r="25" spans="1:10" ht="34.950000000000003" customHeight="1">
      <c r="A25" s="23"/>
      <c r="B25" s="23"/>
      <c r="C25" s="23"/>
    </row>
    <row r="26" spans="1:10" ht="34.950000000000003" customHeight="1">
      <c r="A26" s="23"/>
      <c r="B26" s="23"/>
      <c r="C26" s="23"/>
    </row>
    <row r="27" spans="1:10" ht="34.950000000000003" customHeight="1">
      <c r="A27" s="23"/>
      <c r="B27" s="23"/>
      <c r="C27" s="23"/>
    </row>
    <row r="28" spans="1:10" ht="34.950000000000003" customHeight="1"/>
    <row r="29" spans="1:10" ht="34.950000000000003" customHeight="1"/>
    <row r="30" spans="1:10" ht="34.950000000000003" customHeight="1"/>
    <row r="31" spans="1:10" ht="34.950000000000003" customHeight="1"/>
    <row r="32" spans="1:10"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25.2" customHeight="1"/>
    <row r="74" ht="25.2" customHeight="1"/>
    <row r="75" ht="25.2" customHeight="1"/>
    <row r="76" ht="25.2" customHeight="1"/>
    <row r="77" ht="25.2" customHeight="1"/>
    <row r="78" ht="25.2" customHeight="1"/>
    <row r="79" ht="25.2" customHeight="1"/>
    <row r="80" ht="25.2" customHeight="1"/>
    <row r="81" ht="25.2" customHeight="1"/>
    <row r="82" ht="25.2" customHeight="1"/>
    <row r="83" ht="25.2" customHeight="1"/>
    <row r="84" ht="25.2" customHeight="1"/>
    <row r="85" ht="25.2" customHeight="1"/>
    <row r="86" ht="25.2" customHeight="1"/>
    <row r="87" ht="25.2" customHeight="1"/>
    <row r="88" ht="25.2" customHeight="1"/>
    <row r="89" ht="25.2" customHeight="1"/>
    <row r="90" ht="25.2" customHeight="1"/>
    <row r="91" ht="25.2" customHeight="1"/>
    <row r="92" ht="25.2" customHeight="1"/>
    <row r="93" ht="25.2" customHeight="1"/>
    <row r="94" ht="25.2" customHeight="1"/>
    <row r="95" ht="25.2" customHeight="1"/>
    <row r="96" ht="25.2" customHeight="1"/>
    <row r="97" ht="25.2" customHeight="1"/>
    <row r="98" ht="25.2" customHeight="1"/>
    <row r="99" ht="25.2" customHeight="1"/>
    <row r="100" ht="25.2" customHeight="1"/>
    <row r="101" ht="25.2" customHeight="1"/>
  </sheetData>
  <sheetProtection algorithmName="SHA-512" hashValue="tRNcvWjbET6m9dvlJVdi6HnA2U/Q59zAyd+U4b90N5IgOyBmaL3bC65aHJy18EFAwQqfcPKupIIdWPKeAvSclQ==" saltValue="m2RrCQlaemCjXX7AuZ35Eg==" spinCount="100000" sheet="1" objects="1" scenarios="1"/>
  <mergeCells count="11">
    <mergeCell ref="B20:D20"/>
    <mergeCell ref="C10:D10"/>
    <mergeCell ref="B6:D6"/>
    <mergeCell ref="B7:D7"/>
    <mergeCell ref="B8:D8"/>
    <mergeCell ref="B9:D9"/>
    <mergeCell ref="A3:D3"/>
    <mergeCell ref="B12:D12"/>
    <mergeCell ref="B13:D13"/>
    <mergeCell ref="B18:D18"/>
    <mergeCell ref="B19:D19"/>
  </mergeCells>
  <phoneticPr fontId="3" type="Hiragana"/>
  <dataValidations xWindow="716" yWindow="671" count="11">
    <dataValidation allowBlank="1" showInputMessage="1" showErrorMessage="1" promptTitle="書類　郵送先宛名" prompt="担当部署名 および 担当者名をご記入下さい" sqref="B19:E19" xr:uid="{00000000-0002-0000-0000-000000000000}"/>
    <dataValidation allowBlank="1" showInputMessage="1" showErrorMessage="1" promptTitle="書類　郵送先住所" prompt="法人所在地と郵送先が異なる場合のみ入力して下さい_x000a_" sqref="B18:E18" xr:uid="{00000000-0002-0000-0000-000001000000}"/>
    <dataValidation type="list" allowBlank="1" showInputMessage="1" showErrorMessage="1" promptTitle="都道府県" prompt="必ず選択して下さい" sqref="D17:E17" xr:uid="{00000000-0002-0000-0000-000002000000}">
      <formula1>都道府県</formula1>
    </dataValidation>
    <dataValidation allowBlank="1" showInputMessage="1" showErrorMessage="1" promptTitle="郵便番号" prompt="半角入力にてお願いします" sqref="B17" xr:uid="{00000000-0002-0000-0000-000003000000}"/>
    <dataValidation allowBlank="1" showInputMessage="1" showErrorMessage="1" promptTitle="連絡先（直通）" prompt="半角およびハイフン含めて入力して下さい_x000a_例）03-0000-0000" sqref="B16" xr:uid="{00000000-0002-0000-0000-000004000000}"/>
    <dataValidation type="textLength" operator="equal" allowBlank="1" showInputMessage="1" showErrorMessage="1" promptTitle="法人番号" prompt="13桁の法人番号_x000a_をご入力ください" sqref="E8" xr:uid="{00000000-0002-0000-0000-000005000000}">
      <formula1>13</formula1>
    </dataValidation>
    <dataValidation type="list" allowBlank="1" showInputMessage="1" showErrorMessage="1" sqref="B10" xr:uid="{00000000-0002-0000-0000-000006000000}">
      <formula1>都道府県</formula1>
    </dataValidation>
    <dataValidation allowBlank="1" showInputMessage="1" showErrorMessage="1" promptTitle="法人所在地" prompt="都道府県以下から、　【半角数字】にて入力お願いいたします。例）〇〇区〇〇1-2-3" sqref="C10:D10" xr:uid="{00000000-0002-0000-0000-000007000000}"/>
    <dataValidation type="textLength" operator="lessThanOrEqual" allowBlank="1" showInputMessage="1" showErrorMessage="1" promptTitle="補助金番号" prompt="交付決定通知に記載されている４桁以下の番号を記入ください" sqref="B7:D7" xr:uid="{00000000-0002-0000-0000-000008000000}">
      <formula1>4</formula1>
    </dataValidation>
    <dataValidation type="textLength" operator="equal" allowBlank="1" showInputMessage="1" showErrorMessage="1" promptTitle="法人番号" prompt="13桁の法人番号をご入力ください" sqref="B8:D8" xr:uid="{00000000-0002-0000-0000-000009000000}">
      <formula1>13</formula1>
    </dataValidation>
    <dataValidation allowBlank="1" showInputMessage="1" showErrorMessage="1" promptTitle="【法人名】" prompt="スペースを入れず詰めて入力して下さい_x000a_例）学校法人東京都庁大学" sqref="B9:D9" xr:uid="{00000000-0002-0000-0000-00000A000000}"/>
  </dataValidations>
  <pageMargins left="0.7" right="0.7" top="0.75" bottom="0.75" header="0.3" footer="0.3"/>
  <pageSetup paperSize="9" scale="96"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M60"/>
  <sheetViews>
    <sheetView showZeros="0" view="pageBreakPreview" zoomScaleNormal="85" zoomScaleSheetLayoutView="100" workbookViewId="0">
      <selection activeCell="W25" sqref="W25"/>
    </sheetView>
  </sheetViews>
  <sheetFormatPr defaultColWidth="9" defaultRowHeight="18.899999999999999" customHeight="1"/>
  <cols>
    <col min="1" max="20" width="3.6640625" style="9" customWidth="1"/>
    <col min="21" max="21" width="11.21875" style="9" customWidth="1"/>
    <col min="22" max="22" width="10.77734375" style="9" customWidth="1"/>
    <col min="23" max="23" width="11.6640625" style="9" customWidth="1"/>
    <col min="24" max="256" width="3.6640625" style="9" customWidth="1"/>
    <col min="257" max="16384" width="9" style="9"/>
  </cols>
  <sheetData>
    <row r="1" spans="1:24" ht="18.899999999999999" customHeight="1">
      <c r="A1" s="34"/>
      <c r="B1" s="35"/>
      <c r="C1" s="35"/>
      <c r="D1" s="35"/>
      <c r="E1" s="35"/>
      <c r="F1" s="35"/>
      <c r="G1" s="35"/>
      <c r="H1" s="35"/>
      <c r="I1" s="35"/>
      <c r="J1" s="35"/>
      <c r="K1" s="35"/>
      <c r="L1" s="35"/>
    </row>
    <row r="2" spans="1:24" ht="18.899999999999999" customHeight="1" thickBot="1">
      <c r="A2" s="25" t="s">
        <v>213</v>
      </c>
      <c r="B2" s="25"/>
      <c r="C2" s="25"/>
      <c r="D2" s="25"/>
      <c r="E2" s="25"/>
      <c r="F2" s="25"/>
      <c r="G2" s="25"/>
      <c r="H2" s="25"/>
      <c r="I2" s="25"/>
      <c r="J2" s="25"/>
      <c r="K2" s="25"/>
      <c r="L2" s="25"/>
      <c r="M2" s="25"/>
      <c r="N2" s="25"/>
      <c r="O2" s="183"/>
      <c r="P2" s="184"/>
      <c r="Q2" s="184"/>
      <c r="R2" s="184"/>
      <c r="S2" s="184"/>
      <c r="T2" s="185"/>
      <c r="U2" s="186"/>
      <c r="V2" s="186"/>
    </row>
    <row r="3" spans="1:24" ht="18.899999999999999" customHeight="1" thickTop="1">
      <c r="A3" s="25"/>
      <c r="B3" s="25"/>
      <c r="C3" s="25"/>
      <c r="D3" s="25"/>
      <c r="E3" s="25"/>
      <c r="F3" s="25"/>
      <c r="G3" s="25"/>
      <c r="H3" s="25"/>
      <c r="I3" s="25"/>
      <c r="J3" s="25"/>
      <c r="K3" s="25"/>
      <c r="L3" s="25"/>
      <c r="M3" s="25"/>
      <c r="N3" s="25"/>
      <c r="O3" s="25"/>
      <c r="P3" s="424" t="s">
        <v>289</v>
      </c>
      <c r="Q3" s="425"/>
      <c r="R3" s="425"/>
      <c r="S3" s="425"/>
      <c r="T3" s="425"/>
      <c r="U3" s="425"/>
      <c r="V3" s="425"/>
      <c r="W3" s="426"/>
      <c r="X3" s="7"/>
    </row>
    <row r="4" spans="1:24" ht="18.899999999999999" customHeight="1" thickBot="1">
      <c r="A4" s="25"/>
      <c r="B4" s="25"/>
      <c r="C4" s="25"/>
      <c r="D4" s="25"/>
      <c r="E4" s="25"/>
      <c r="F4" s="25"/>
      <c r="G4" s="25"/>
      <c r="H4" s="25"/>
      <c r="I4" s="25"/>
      <c r="J4" s="25"/>
      <c r="K4" s="25"/>
      <c r="L4" s="25"/>
      <c r="M4" s="25"/>
      <c r="N4" s="25"/>
      <c r="O4" s="25"/>
      <c r="P4" s="427">
        <v>45641</v>
      </c>
      <c r="Q4" s="428"/>
      <c r="R4" s="428"/>
      <c r="S4" s="428"/>
      <c r="T4" s="428"/>
      <c r="U4" s="428"/>
      <c r="V4" s="428"/>
      <c r="W4" s="429"/>
    </row>
    <row r="5" spans="1:24" ht="18.899999999999999" customHeight="1" thickTop="1">
      <c r="A5" s="25"/>
      <c r="B5" s="25"/>
      <c r="C5" s="25"/>
      <c r="D5" s="25"/>
      <c r="E5" s="25"/>
      <c r="F5" s="25"/>
      <c r="G5" s="25"/>
      <c r="H5" s="25"/>
      <c r="I5" s="25"/>
      <c r="J5" s="25"/>
      <c r="K5" s="25"/>
      <c r="L5" s="25"/>
      <c r="M5" s="25"/>
      <c r="N5" s="25"/>
      <c r="O5" s="36"/>
      <c r="P5" s="36"/>
      <c r="Q5" s="36"/>
      <c r="R5" s="36"/>
      <c r="S5" s="36"/>
      <c r="T5" s="36"/>
      <c r="U5" s="36"/>
      <c r="V5" s="36"/>
    </row>
    <row r="6" spans="1:24" ht="18.899999999999999" customHeight="1" thickBot="1">
      <c r="A6" s="25"/>
      <c r="B6" s="430" t="s">
        <v>49</v>
      </c>
      <c r="C6" s="430"/>
      <c r="D6" s="430"/>
      <c r="E6" s="135"/>
      <c r="F6" s="25" t="s">
        <v>50</v>
      </c>
      <c r="G6" s="135"/>
      <c r="H6" s="135"/>
      <c r="I6" s="135"/>
      <c r="J6" s="25"/>
      <c r="K6" s="25"/>
      <c r="L6" s="25"/>
      <c r="M6" s="25"/>
      <c r="N6" s="25"/>
      <c r="O6" s="25"/>
      <c r="P6" s="25"/>
      <c r="Q6" s="25"/>
      <c r="R6" s="25"/>
      <c r="S6" s="25"/>
      <c r="T6" s="25"/>
      <c r="U6" s="25"/>
      <c r="V6" s="25"/>
      <c r="W6" s="7"/>
    </row>
    <row r="7" spans="1:24" ht="18.899999999999999" customHeight="1">
      <c r="A7" s="25"/>
      <c r="B7" s="25"/>
      <c r="C7" s="25"/>
      <c r="D7" s="25"/>
      <c r="E7" s="25"/>
      <c r="F7" s="422" t="s">
        <v>51</v>
      </c>
      <c r="G7" s="422"/>
      <c r="H7" s="431" t="s">
        <v>57</v>
      </c>
      <c r="I7" s="431"/>
      <c r="J7" s="431"/>
      <c r="K7" s="431"/>
      <c r="L7" s="431"/>
      <c r="M7" s="434" t="str">
        <f>IF('実績交付（第８号）'!B8, "", 基本情報入力シート!$B$10)</f>
        <v>東京都</v>
      </c>
      <c r="N7" s="435"/>
      <c r="O7" s="435"/>
      <c r="P7" s="440" t="str">
        <f>IF(法人所在地=0, "", 法人所在地)</f>
        <v>新宿区西新宿1-1-1</v>
      </c>
      <c r="Q7" s="441"/>
      <c r="R7" s="441"/>
      <c r="S7" s="441"/>
      <c r="T7" s="441"/>
      <c r="U7" s="441"/>
      <c r="V7" s="441"/>
      <c r="W7" s="442"/>
    </row>
    <row r="8" spans="1:24" ht="18.899999999999999" customHeight="1" thickBot="1">
      <c r="A8" s="25"/>
      <c r="B8" s="25"/>
      <c r="C8" s="25"/>
      <c r="D8" s="25"/>
      <c r="E8" s="25"/>
      <c r="F8" s="422"/>
      <c r="G8" s="422"/>
      <c r="H8" s="431"/>
      <c r="I8" s="431"/>
      <c r="J8" s="431"/>
      <c r="K8" s="431"/>
      <c r="L8" s="431"/>
      <c r="M8" s="187"/>
      <c r="N8" s="188"/>
      <c r="O8" s="188"/>
      <c r="P8" s="443"/>
      <c r="Q8" s="443"/>
      <c r="R8" s="443"/>
      <c r="S8" s="443"/>
      <c r="T8" s="443"/>
      <c r="U8" s="443"/>
      <c r="V8" s="443"/>
      <c r="W8" s="444"/>
    </row>
    <row r="9" spans="1:24" ht="15" customHeight="1" thickBot="1">
      <c r="A9" s="25"/>
      <c r="B9" s="25"/>
      <c r="C9" s="25"/>
      <c r="D9" s="25"/>
      <c r="E9" s="25"/>
      <c r="F9" s="422"/>
      <c r="G9" s="422"/>
      <c r="H9" s="151"/>
      <c r="I9" s="151"/>
      <c r="J9" s="151"/>
      <c r="K9" s="151"/>
      <c r="L9" s="151"/>
      <c r="M9" s="189"/>
      <c r="N9" s="189"/>
      <c r="O9" s="189"/>
      <c r="P9" s="190"/>
      <c r="Q9" s="190"/>
      <c r="R9" s="190"/>
      <c r="S9" s="190"/>
      <c r="T9" s="190"/>
      <c r="U9" s="190"/>
      <c r="V9" s="190"/>
      <c r="W9" s="7"/>
    </row>
    <row r="10" spans="1:24" ht="34.799999999999997" customHeight="1" thickBot="1">
      <c r="A10" s="25"/>
      <c r="B10" s="25"/>
      <c r="C10" s="25"/>
      <c r="D10" s="25"/>
      <c r="E10" s="25"/>
      <c r="F10" s="422"/>
      <c r="G10" s="422"/>
      <c r="H10" s="25" t="s">
        <v>58</v>
      </c>
      <c r="I10" s="25"/>
      <c r="J10" s="25"/>
      <c r="K10" s="25"/>
      <c r="L10" s="25"/>
      <c r="M10" s="436" t="str">
        <f>IF(法人名=0, "", 法人名)</f>
        <v>学校法人東京都庁大学</v>
      </c>
      <c r="N10" s="437"/>
      <c r="O10" s="437"/>
      <c r="P10" s="437"/>
      <c r="Q10" s="437"/>
      <c r="R10" s="437"/>
      <c r="S10" s="437"/>
      <c r="T10" s="437"/>
      <c r="U10" s="437"/>
      <c r="V10" s="438"/>
      <c r="W10" s="439"/>
    </row>
    <row r="11" spans="1:24" ht="10.8" customHeight="1" thickBot="1">
      <c r="A11" s="25"/>
      <c r="B11" s="25"/>
      <c r="C11" s="25"/>
      <c r="D11" s="25"/>
      <c r="E11" s="25"/>
      <c r="F11" s="422"/>
      <c r="G11" s="422"/>
      <c r="H11" s="25"/>
      <c r="I11" s="25"/>
      <c r="J11" s="25"/>
      <c r="K11" s="25"/>
      <c r="L11" s="25"/>
      <c r="M11" s="384"/>
      <c r="N11" s="191"/>
      <c r="O11" s="191"/>
      <c r="P11" s="191"/>
      <c r="Q11" s="191"/>
      <c r="R11" s="191"/>
      <c r="S11" s="191"/>
      <c r="T11" s="191"/>
      <c r="U11" s="191"/>
      <c r="V11" s="192"/>
      <c r="W11" s="193"/>
    </row>
    <row r="12" spans="1:24" ht="36" customHeight="1" thickBot="1">
      <c r="A12" s="25"/>
      <c r="B12" s="25"/>
      <c r="C12" s="25"/>
      <c r="D12" s="25"/>
      <c r="E12" s="25"/>
      <c r="F12" s="422"/>
      <c r="G12" s="422"/>
      <c r="H12" s="194" t="s">
        <v>59</v>
      </c>
      <c r="I12" s="25"/>
      <c r="J12" s="25"/>
      <c r="K12" s="25"/>
      <c r="L12" s="25"/>
      <c r="M12" s="432" t="str">
        <f>IF(代表者職=0, "", 代表者職)</f>
        <v>理事長</v>
      </c>
      <c r="N12" s="433"/>
      <c r="O12" s="433"/>
      <c r="P12" s="195"/>
      <c r="Q12" s="445" t="str">
        <f>IF(代表者名=0, "", 代表者名)</f>
        <v>東京　太郎</v>
      </c>
      <c r="R12" s="445"/>
      <c r="S12" s="445"/>
      <c r="T12" s="445"/>
      <c r="U12" s="445"/>
      <c r="V12" s="439"/>
      <c r="W12" s="385" t="s">
        <v>68</v>
      </c>
    </row>
    <row r="13" spans="1:24" ht="10.8" customHeight="1">
      <c r="A13" s="25"/>
      <c r="B13" s="25"/>
      <c r="C13" s="25"/>
      <c r="D13" s="25"/>
      <c r="E13" s="25"/>
      <c r="F13" s="25"/>
      <c r="G13" s="25"/>
      <c r="H13" s="25"/>
      <c r="I13" s="25"/>
      <c r="J13" s="25"/>
      <c r="K13" s="25"/>
      <c r="L13" s="25"/>
      <c r="M13" s="25"/>
      <c r="N13" s="25"/>
      <c r="O13" s="25"/>
      <c r="P13" s="25"/>
      <c r="Q13" s="25"/>
      <c r="R13" s="25"/>
      <c r="S13" s="25"/>
      <c r="T13" s="25"/>
      <c r="U13" s="25"/>
      <c r="V13" s="25"/>
    </row>
    <row r="14" spans="1:24" ht="18.899999999999999" customHeight="1">
      <c r="A14" s="448" t="s">
        <v>214</v>
      </c>
      <c r="B14" s="448"/>
      <c r="C14" s="448"/>
      <c r="D14" s="448"/>
      <c r="E14" s="448"/>
      <c r="F14" s="448"/>
      <c r="G14" s="448"/>
      <c r="H14" s="448"/>
      <c r="I14" s="448"/>
      <c r="J14" s="448"/>
      <c r="K14" s="448"/>
      <c r="L14" s="448"/>
      <c r="M14" s="448"/>
      <c r="N14" s="448"/>
      <c r="O14" s="448"/>
      <c r="P14" s="448"/>
      <c r="Q14" s="448"/>
      <c r="R14" s="448"/>
      <c r="S14" s="448"/>
      <c r="T14" s="448"/>
      <c r="U14" s="448"/>
      <c r="V14" s="448"/>
      <c r="W14" s="8"/>
      <c r="X14" s="8"/>
    </row>
    <row r="15" spans="1:24" ht="18.899999999999999" customHeight="1">
      <c r="A15" s="25"/>
      <c r="B15" s="25"/>
      <c r="C15" s="25"/>
      <c r="D15" s="25"/>
      <c r="E15" s="25"/>
      <c r="F15" s="25"/>
      <c r="G15" s="25"/>
      <c r="H15" s="25"/>
      <c r="I15" s="25"/>
      <c r="J15" s="25"/>
      <c r="K15" s="25"/>
      <c r="L15" s="25"/>
      <c r="M15" s="25"/>
      <c r="N15" s="25"/>
      <c r="O15" s="25"/>
      <c r="P15" s="25"/>
      <c r="Q15" s="25"/>
      <c r="R15" s="25"/>
      <c r="S15" s="25"/>
      <c r="T15" s="25"/>
      <c r="U15" s="25"/>
      <c r="V15" s="25"/>
    </row>
    <row r="16" spans="1:24" ht="18.899999999999999" customHeight="1">
      <c r="A16" s="25"/>
      <c r="B16" s="25" t="s">
        <v>215</v>
      </c>
      <c r="C16" s="37"/>
      <c r="D16" s="37"/>
      <c r="E16" s="25"/>
      <c r="F16" s="25"/>
      <c r="G16" s="25"/>
      <c r="H16" s="25"/>
      <c r="I16" s="25"/>
      <c r="J16" s="25"/>
      <c r="K16" s="25"/>
      <c r="L16" s="25"/>
      <c r="M16" s="25"/>
      <c r="N16" s="25"/>
      <c r="O16" s="25"/>
      <c r="P16" s="25"/>
      <c r="Q16" s="25"/>
      <c r="R16" s="25"/>
      <c r="S16" s="25"/>
      <c r="T16" s="25"/>
      <c r="U16" s="25"/>
      <c r="V16" s="25"/>
      <c r="W16" s="7"/>
      <c r="X16" s="17"/>
    </row>
    <row r="17" spans="1:39" ht="18.899999999999999" customHeight="1">
      <c r="A17" s="39"/>
      <c r="B17" s="38" t="s">
        <v>216</v>
      </c>
      <c r="C17" s="197"/>
      <c r="D17" s="197"/>
      <c r="E17" s="39"/>
      <c r="F17" s="39"/>
      <c r="G17" s="39"/>
      <c r="H17" s="39"/>
      <c r="I17" s="39"/>
      <c r="J17" s="39"/>
      <c r="K17" s="39"/>
      <c r="L17" s="39"/>
      <c r="M17" s="39"/>
      <c r="N17" s="39"/>
      <c r="O17" s="39"/>
      <c r="P17" s="39"/>
      <c r="Q17" s="39"/>
      <c r="R17" s="39"/>
      <c r="S17" s="39"/>
      <c r="T17" s="39"/>
      <c r="U17" s="39"/>
      <c r="V17" s="39"/>
      <c r="W17" s="7"/>
      <c r="X17" s="17"/>
    </row>
    <row r="18" spans="1:39" ht="9.6" customHeight="1">
      <c r="A18" s="39"/>
      <c r="B18" s="39"/>
      <c r="C18" s="39"/>
      <c r="D18" s="39"/>
      <c r="E18" s="39"/>
      <c r="F18" s="39"/>
      <c r="G18" s="39"/>
      <c r="H18" s="39"/>
      <c r="I18" s="39"/>
      <c r="J18" s="39"/>
      <c r="K18" s="39"/>
      <c r="L18" s="39"/>
      <c r="M18" s="39"/>
      <c r="N18" s="39"/>
      <c r="O18" s="39"/>
      <c r="P18" s="39"/>
      <c r="Q18" s="39"/>
      <c r="R18" s="39"/>
      <c r="S18" s="39"/>
      <c r="T18" s="39"/>
      <c r="U18" s="39"/>
      <c r="V18" s="39"/>
      <c r="W18" s="198"/>
    </row>
    <row r="19" spans="1:39" ht="18.899999999999999" customHeight="1">
      <c r="A19" s="422" t="s">
        <v>52</v>
      </c>
      <c r="B19" s="422"/>
      <c r="C19" s="422"/>
      <c r="D19" s="422"/>
      <c r="E19" s="422"/>
      <c r="F19" s="422"/>
      <c r="G19" s="422"/>
      <c r="H19" s="422"/>
      <c r="I19" s="422"/>
      <c r="J19" s="422"/>
      <c r="K19" s="422"/>
      <c r="L19" s="422"/>
      <c r="M19" s="422"/>
      <c r="N19" s="422"/>
      <c r="O19" s="422"/>
      <c r="P19" s="422"/>
      <c r="Q19" s="422"/>
      <c r="R19" s="422"/>
      <c r="S19" s="422"/>
      <c r="T19" s="422"/>
      <c r="U19" s="422"/>
      <c r="V19" s="422"/>
      <c r="W19" s="423"/>
    </row>
    <row r="20" spans="1:39" ht="30.6" customHeight="1">
      <c r="A20" s="39">
        <v>1</v>
      </c>
      <c r="B20" s="39" t="s">
        <v>217</v>
      </c>
      <c r="C20" s="39"/>
      <c r="D20" s="39"/>
      <c r="E20" s="39"/>
      <c r="F20" s="39"/>
      <c r="G20" s="39"/>
      <c r="H20" s="39"/>
      <c r="I20" s="39"/>
      <c r="J20" s="39"/>
      <c r="K20" s="127" t="s">
        <v>60</v>
      </c>
      <c r="L20" s="411">
        <f>都補助所要額</f>
        <v>169678</v>
      </c>
      <c r="M20" s="411"/>
      <c r="N20" s="411"/>
      <c r="O20" s="411"/>
      <c r="P20" s="411"/>
      <c r="Q20" s="411"/>
      <c r="R20" s="411"/>
      <c r="S20" s="128" t="s">
        <v>0</v>
      </c>
      <c r="T20" s="40"/>
      <c r="U20" s="25"/>
      <c r="V20" s="40"/>
      <c r="W20" s="40"/>
      <c r="X20" s="39"/>
      <c r="Y20" s="39"/>
      <c r="Z20" s="39"/>
      <c r="AA20" s="28"/>
      <c r="AB20" s="29"/>
      <c r="AC20" s="29"/>
      <c r="AD20" s="29"/>
      <c r="AE20" s="29"/>
      <c r="AF20" s="29"/>
      <c r="AG20" s="29"/>
      <c r="AH20" s="29"/>
      <c r="AI20" s="29"/>
      <c r="AJ20" s="29"/>
      <c r="AK20" s="29"/>
      <c r="AL20" s="29"/>
      <c r="AM20" s="29"/>
    </row>
    <row r="21" spans="1:39" ht="18.899999999999999" customHeight="1">
      <c r="A21" s="39"/>
      <c r="B21" s="39"/>
      <c r="C21" s="39"/>
      <c r="D21" s="39"/>
      <c r="E21" s="39"/>
      <c r="F21" s="39"/>
      <c r="G21" s="39"/>
      <c r="H21" s="39"/>
      <c r="I21" s="39"/>
      <c r="J21" s="39"/>
      <c r="K21" s="39"/>
      <c r="L21" s="39"/>
      <c r="M21" s="39"/>
      <c r="N21" s="39"/>
      <c r="O21" s="39"/>
      <c r="P21" s="39"/>
      <c r="Q21" s="39"/>
      <c r="R21" s="39"/>
      <c r="S21" s="39"/>
      <c r="T21" s="39"/>
      <c r="U21" s="39"/>
      <c r="V21" s="39"/>
      <c r="W21" s="29"/>
      <c r="X21" s="29"/>
      <c r="Y21" s="29"/>
      <c r="Z21" s="29"/>
      <c r="AA21" s="29"/>
      <c r="AB21" s="29"/>
      <c r="AC21" s="29"/>
      <c r="AD21" s="29"/>
      <c r="AE21" s="29"/>
      <c r="AF21" s="29"/>
      <c r="AG21" s="29"/>
      <c r="AH21" s="29"/>
      <c r="AI21" s="29"/>
    </row>
    <row r="22" spans="1:39" ht="18.899999999999999" customHeight="1">
      <c r="A22" s="25">
        <v>2</v>
      </c>
      <c r="B22" s="25" t="s">
        <v>218</v>
      </c>
      <c r="C22" s="25"/>
      <c r="D22" s="25"/>
      <c r="E22" s="25"/>
      <c r="F22" s="412" t="s">
        <v>219</v>
      </c>
      <c r="G22" s="412"/>
      <c r="H22" s="412"/>
      <c r="I22" s="412"/>
      <c r="J22" s="412"/>
      <c r="K22" s="412"/>
      <c r="L22" s="412"/>
      <c r="M22" s="412"/>
      <c r="N22" s="412"/>
      <c r="O22" s="412"/>
      <c r="P22" s="412"/>
      <c r="Q22" s="412"/>
      <c r="R22" s="412"/>
      <c r="S22" s="412"/>
      <c r="T22" s="412"/>
      <c r="U22" s="412"/>
      <c r="V22" s="412"/>
      <c r="W22" s="7"/>
      <c r="X22" s="20"/>
    </row>
    <row r="23" spans="1:39" ht="18.899999999999999" customHeight="1">
      <c r="A23" s="25"/>
      <c r="B23" s="25"/>
      <c r="C23" s="25"/>
      <c r="D23" s="25"/>
      <c r="E23" s="199"/>
      <c r="F23" s="412"/>
      <c r="G23" s="412"/>
      <c r="H23" s="412"/>
      <c r="I23" s="412"/>
      <c r="J23" s="412"/>
      <c r="K23" s="412"/>
      <c r="L23" s="412"/>
      <c r="M23" s="412"/>
      <c r="N23" s="412"/>
      <c r="O23" s="412"/>
      <c r="P23" s="412"/>
      <c r="Q23" s="412"/>
      <c r="R23" s="412"/>
      <c r="S23" s="412"/>
      <c r="T23" s="412"/>
      <c r="U23" s="412"/>
      <c r="V23" s="412"/>
      <c r="W23" s="20"/>
      <c r="X23" s="20"/>
    </row>
    <row r="24" spans="1:39" ht="18.899999999999999" customHeight="1">
      <c r="A24" s="25"/>
      <c r="B24" s="25"/>
      <c r="C24" s="25"/>
      <c r="D24" s="25"/>
      <c r="E24" s="199"/>
      <c r="F24" s="199"/>
      <c r="G24" s="199"/>
      <c r="H24" s="199"/>
      <c r="I24" s="199"/>
      <c r="J24" s="199"/>
      <c r="K24" s="199"/>
      <c r="L24" s="199"/>
      <c r="M24" s="199"/>
      <c r="N24" s="199"/>
      <c r="O24" s="199"/>
      <c r="P24" s="199"/>
      <c r="Q24" s="199"/>
      <c r="R24" s="199"/>
      <c r="S24" s="199"/>
      <c r="T24" s="199"/>
      <c r="U24" s="199"/>
      <c r="V24" s="199"/>
      <c r="W24" s="20"/>
      <c r="X24" s="20"/>
    </row>
    <row r="25" spans="1:39" ht="18.899999999999999" customHeight="1">
      <c r="A25" s="25">
        <v>3</v>
      </c>
      <c r="B25" s="25" t="s">
        <v>220</v>
      </c>
      <c r="C25" s="25"/>
      <c r="D25" s="25"/>
      <c r="E25" s="199"/>
      <c r="F25" s="25" t="s">
        <v>221</v>
      </c>
      <c r="G25"/>
      <c r="H25"/>
      <c r="I25"/>
      <c r="J25"/>
      <c r="K25"/>
      <c r="L25"/>
      <c r="M25"/>
      <c r="N25"/>
      <c r="O25"/>
      <c r="P25"/>
      <c r="Q25"/>
      <c r="R25"/>
      <c r="S25"/>
      <c r="T25"/>
      <c r="U25"/>
      <c r="V25"/>
      <c r="W25" s="20"/>
      <c r="X25" s="20"/>
    </row>
    <row r="26" spans="1:39" ht="18.899999999999999" customHeight="1">
      <c r="A26" s="25"/>
      <c r="B26" s="25"/>
      <c r="C26" s="25"/>
      <c r="D26" s="25"/>
      <c r="E26" s="199"/>
      <c r="F26"/>
      <c r="G26"/>
      <c r="H26"/>
      <c r="I26"/>
      <c r="J26"/>
      <c r="K26"/>
      <c r="L26"/>
      <c r="M26"/>
      <c r="N26"/>
      <c r="O26"/>
      <c r="P26"/>
      <c r="Q26"/>
      <c r="R26"/>
      <c r="S26"/>
      <c r="T26"/>
      <c r="U26"/>
      <c r="V26"/>
      <c r="W26" s="20"/>
      <c r="X26" s="20"/>
    </row>
    <row r="27" spans="1:39" ht="18.899999999999999" customHeight="1">
      <c r="A27" s="25">
        <v>4</v>
      </c>
      <c r="B27" s="25" t="s">
        <v>222</v>
      </c>
      <c r="C27" s="25"/>
      <c r="D27" s="25"/>
      <c r="E27" s="25"/>
      <c r="F27" s="25" t="s">
        <v>223</v>
      </c>
      <c r="G27" s="25"/>
      <c r="H27" s="25"/>
      <c r="I27" s="25"/>
      <c r="J27" s="25"/>
      <c r="K27" s="25"/>
      <c r="L27" s="25"/>
      <c r="M27" s="25"/>
      <c r="N27" s="25"/>
      <c r="O27" s="25"/>
      <c r="P27" s="25"/>
      <c r="Q27" s="25"/>
      <c r="R27" s="25"/>
      <c r="S27" s="25"/>
      <c r="T27" s="25"/>
      <c r="U27" s="25"/>
      <c r="V27" s="25"/>
    </row>
    <row r="28" spans="1:39" ht="18.899999999999999" customHeight="1">
      <c r="A28" s="25"/>
      <c r="B28" s="25"/>
      <c r="C28" s="25"/>
      <c r="D28" s="25"/>
      <c r="E28" s="25"/>
      <c r="F28" s="25"/>
      <c r="G28" s="25"/>
      <c r="H28" s="25"/>
      <c r="I28" s="25"/>
      <c r="J28" s="25"/>
      <c r="K28" s="25"/>
      <c r="L28" s="25"/>
      <c r="M28" s="25"/>
      <c r="N28" s="25"/>
      <c r="O28" s="25"/>
      <c r="P28" s="25"/>
      <c r="Q28" s="25"/>
      <c r="R28" s="25"/>
      <c r="S28" s="25"/>
      <c r="T28" s="25"/>
      <c r="U28" s="25"/>
      <c r="V28" s="25"/>
    </row>
    <row r="29" spans="1:39" ht="18.899999999999999" customHeight="1">
      <c r="A29" s="25" t="s">
        <v>257</v>
      </c>
      <c r="B29" s="25"/>
      <c r="C29" s="25"/>
      <c r="D29" s="25"/>
      <c r="E29" s="25"/>
      <c r="F29" s="25" t="s">
        <v>258</v>
      </c>
      <c r="G29" s="25"/>
      <c r="H29" s="25"/>
      <c r="I29" s="25"/>
      <c r="J29" s="25"/>
      <c r="K29" s="25"/>
      <c r="L29" s="25"/>
      <c r="M29" s="25"/>
      <c r="N29" s="25"/>
      <c r="O29" s="25"/>
      <c r="P29" s="25"/>
      <c r="Q29" s="25"/>
      <c r="R29" s="25"/>
      <c r="S29" s="25"/>
      <c r="T29" s="25"/>
      <c r="U29" s="25"/>
      <c r="V29" s="25"/>
    </row>
    <row r="30" spans="1:39" ht="18.899999999999999" customHeight="1">
      <c r="A30" s="25" t="s">
        <v>259</v>
      </c>
      <c r="B30" s="25"/>
      <c r="C30" s="25"/>
      <c r="D30" s="25"/>
      <c r="E30" s="25"/>
      <c r="F30" s="25"/>
      <c r="G30" s="25"/>
      <c r="H30" s="25"/>
      <c r="I30" s="25"/>
      <c r="J30" s="25"/>
      <c r="K30" s="25"/>
      <c r="L30" s="25"/>
      <c r="M30" s="25"/>
      <c r="N30" s="25"/>
      <c r="O30" s="25"/>
      <c r="P30" s="25"/>
      <c r="Q30" s="25"/>
      <c r="R30" s="25"/>
      <c r="S30" s="25"/>
      <c r="T30" s="25"/>
      <c r="U30" s="25"/>
      <c r="V30" s="25"/>
    </row>
    <row r="31" spans="1:39" ht="18.899999999999999" customHeight="1">
      <c r="A31" s="25"/>
      <c r="B31" s="25"/>
      <c r="C31" s="25" t="s">
        <v>260</v>
      </c>
      <c r="D31" s="25"/>
      <c r="E31" s="25"/>
      <c r="F31" s="25"/>
      <c r="G31" s="25"/>
      <c r="H31" s="25"/>
      <c r="I31" s="25"/>
      <c r="J31" s="25"/>
      <c r="K31" s="25"/>
      <c r="L31" s="25"/>
      <c r="M31" s="25"/>
      <c r="N31" s="25"/>
      <c r="O31" s="25"/>
      <c r="P31" s="25"/>
      <c r="Q31" s="25"/>
      <c r="R31" s="25"/>
      <c r="S31" s="25"/>
      <c r="T31" s="25"/>
      <c r="U31" s="25"/>
      <c r="V31" s="25"/>
    </row>
    <row r="32" spans="1:39" ht="18.899999999999999" customHeight="1">
      <c r="A32" s="25"/>
      <c r="B32" s="25"/>
      <c r="C32" s="25" t="s">
        <v>261</v>
      </c>
      <c r="D32" s="25"/>
      <c r="E32" s="25"/>
      <c r="F32" s="25"/>
      <c r="G32" s="25"/>
      <c r="H32" s="25"/>
      <c r="I32" s="25"/>
      <c r="J32" s="25"/>
      <c r="K32" s="25"/>
      <c r="L32" s="25"/>
      <c r="M32" s="25"/>
      <c r="N32" s="25"/>
      <c r="O32" s="25"/>
      <c r="P32" s="25"/>
      <c r="Q32" s="25"/>
      <c r="R32" s="25"/>
      <c r="S32" s="25"/>
      <c r="T32" s="25"/>
      <c r="U32" s="25"/>
      <c r="V32" s="25"/>
    </row>
    <row r="33" spans="1:23" ht="15" customHeight="1" thickBot="1">
      <c r="A33" s="25"/>
      <c r="B33" s="25"/>
      <c r="C33" s="25"/>
      <c r="D33" s="25"/>
      <c r="E33" s="25" ph="1"/>
      <c r="F33" s="25" ph="1"/>
      <c r="G33" s="25" ph="1"/>
      <c r="H33" s="25"/>
      <c r="I33" s="25"/>
      <c r="J33" s="25"/>
      <c r="K33" s="25"/>
      <c r="L33" s="25"/>
      <c r="M33" s="25"/>
      <c r="N33" s="25"/>
      <c r="O33" s="25"/>
      <c r="P33" s="25"/>
      <c r="Q33" s="25"/>
      <c r="R33" s="25"/>
      <c r="S33" s="25"/>
      <c r="T33" s="25"/>
      <c r="U33" s="25"/>
      <c r="V33" s="25"/>
    </row>
    <row r="34" spans="1:23" ht="14.4" customHeight="1">
      <c r="A34" s="200"/>
      <c r="B34" s="201"/>
      <c r="C34" s="201"/>
      <c r="D34" s="201"/>
      <c r="E34" s="201" ph="1"/>
      <c r="F34" s="202" t="s" ph="1">
        <v>274</v>
      </c>
      <c r="G34" s="203" ph="1"/>
      <c r="H34" s="204" t="str">
        <f>PHONETIC(基本情報入力シート!$B$15)</f>
        <v>とうきょう　はなこ</v>
      </c>
      <c r="I34" s="205"/>
      <c r="J34" s="205"/>
      <c r="K34" s="205"/>
      <c r="L34" s="205"/>
      <c r="M34" s="206"/>
      <c r="N34" s="206"/>
      <c r="O34" s="206"/>
      <c r="P34" s="206"/>
      <c r="Q34" s="205"/>
      <c r="R34" s="205"/>
      <c r="S34" s="205"/>
      <c r="T34" s="205"/>
      <c r="U34" s="205"/>
      <c r="V34" s="206"/>
      <c r="W34" s="207"/>
    </row>
    <row r="35" spans="1:23" ht="25.2" customHeight="1">
      <c r="A35" s="208" t="s">
        <v>271</v>
      </c>
      <c r="B35" s="209"/>
      <c r="C35" s="209"/>
      <c r="D35" s="209"/>
      <c r="E35" s="209"/>
      <c r="F35" s="210" t="s">
        <v>276</v>
      </c>
      <c r="G35" s="211"/>
      <c r="H35" s="212" t="str">
        <f>基本情報入力シート!B15</f>
        <v>東京　花子</v>
      </c>
      <c r="I35" s="213"/>
      <c r="J35" s="213"/>
      <c r="K35" s="213"/>
      <c r="L35" s="212"/>
      <c r="M35" s="25"/>
      <c r="N35" s="39" t="s">
        <v>262</v>
      </c>
      <c r="O35" s="39"/>
      <c r="P35" s="39"/>
      <c r="Q35" s="214"/>
      <c r="R35" s="212" t="str">
        <f>基本情報入力シート!D15</f>
        <v>感染症対策部</v>
      </c>
      <c r="S35" s="214"/>
      <c r="T35" s="212"/>
      <c r="U35" s="212"/>
      <c r="V35" s="25"/>
      <c r="W35" s="215"/>
    </row>
    <row r="36" spans="1:23" ht="22.2" customHeight="1">
      <c r="A36" s="208"/>
      <c r="B36" s="209"/>
      <c r="C36" s="209"/>
      <c r="D36" s="209"/>
      <c r="E36" s="209"/>
      <c r="F36" s="216" t="s">
        <v>263</v>
      </c>
      <c r="G36" s="217"/>
      <c r="H36" s="218" t="str">
        <f>基本情報入力シート!B16</f>
        <v>03-1111-1111</v>
      </c>
      <c r="I36" s="218"/>
      <c r="J36" s="218"/>
      <c r="K36" s="218"/>
      <c r="L36" s="218"/>
      <c r="M36" s="219"/>
      <c r="N36" s="219"/>
      <c r="O36" s="219"/>
      <c r="P36" s="219"/>
      <c r="Q36" s="219"/>
      <c r="R36" s="219"/>
      <c r="S36" s="219"/>
      <c r="T36" s="219"/>
      <c r="U36" s="219"/>
      <c r="V36" s="219"/>
      <c r="W36" s="220"/>
    </row>
    <row r="37" spans="1:23" ht="26.4" customHeight="1">
      <c r="A37" s="208" t="s">
        <v>264</v>
      </c>
      <c r="B37" s="209"/>
      <c r="C37" s="209"/>
      <c r="D37" s="209"/>
      <c r="E37" s="209"/>
      <c r="F37" s="221" t="s" ph="1">
        <v>265</v>
      </c>
      <c r="G37" s="222" ph="1"/>
      <c r="H37" s="446">
        <f>基本情報入力シート!B17</f>
        <v>1234567</v>
      </c>
      <c r="I37" s="447"/>
      <c r="J37" s="447"/>
      <c r="K37" s="447"/>
      <c r="L37" s="223"/>
      <c r="M37" s="224"/>
      <c r="N37" s="224"/>
      <c r="O37" s="224"/>
      <c r="P37" s="224"/>
      <c r="Q37" s="224"/>
      <c r="R37" s="224"/>
      <c r="S37" s="224"/>
      <c r="T37" s="224"/>
      <c r="U37" s="224"/>
      <c r="V37" s="224"/>
      <c r="W37" s="215"/>
    </row>
    <row r="38" spans="1:23" ht="36.6" customHeight="1">
      <c r="A38" s="208" t="s">
        <v>266</v>
      </c>
      <c r="B38" s="209"/>
      <c r="C38" s="209"/>
      <c r="D38" s="209"/>
      <c r="E38" s="209"/>
      <c r="F38" s="225" t="s">
        <v>267</v>
      </c>
      <c r="G38" s="226"/>
      <c r="H38" s="226"/>
      <c r="I38" s="226"/>
      <c r="J38" s="413" t="str">
        <f>基本情報入力シート!H19</f>
        <v>東京都新宿区西新宿1-2-3</v>
      </c>
      <c r="K38" s="414"/>
      <c r="L38" s="414"/>
      <c r="M38" s="414"/>
      <c r="N38" s="414"/>
      <c r="O38" s="414"/>
      <c r="P38" s="414"/>
      <c r="Q38" s="414"/>
      <c r="R38" s="414"/>
      <c r="S38" s="414"/>
      <c r="T38" s="414"/>
      <c r="U38" s="414"/>
      <c r="V38" s="414"/>
      <c r="W38" s="415"/>
    </row>
    <row r="39" spans="1:23" ht="33.6" customHeight="1">
      <c r="A39" s="227"/>
      <c r="B39" s="25"/>
      <c r="C39" s="25"/>
      <c r="D39" s="25"/>
      <c r="E39" s="25"/>
      <c r="F39" s="216" t="s">
        <v>268</v>
      </c>
      <c r="G39" s="217"/>
      <c r="H39" s="416" t="str">
        <f>基本情報入力シート!B19</f>
        <v>感染症対策部　東京花子　宛</v>
      </c>
      <c r="I39" s="417"/>
      <c r="J39" s="417"/>
      <c r="K39" s="417"/>
      <c r="L39" s="417"/>
      <c r="M39" s="417"/>
      <c r="N39" s="417"/>
      <c r="O39" s="417"/>
      <c r="P39" s="417"/>
      <c r="Q39" s="417"/>
      <c r="R39" s="417"/>
      <c r="S39" s="417"/>
      <c r="T39" s="417"/>
      <c r="U39" s="417"/>
      <c r="V39" s="417"/>
      <c r="W39" s="418"/>
    </row>
    <row r="40" spans="1:23" ht="27.6" customHeight="1" thickBot="1">
      <c r="A40" s="228"/>
      <c r="B40" s="42"/>
      <c r="C40" s="42"/>
      <c r="D40" s="42"/>
      <c r="E40" s="42"/>
      <c r="F40" s="229" t="s">
        <v>269</v>
      </c>
      <c r="G40" s="230"/>
      <c r="H40" s="230"/>
      <c r="I40" s="230"/>
      <c r="J40" s="419" t="str">
        <f>基本情報入力シート!D16</f>
        <v>hanako@tokyo.jp</v>
      </c>
      <c r="K40" s="420"/>
      <c r="L40" s="420"/>
      <c r="M40" s="420"/>
      <c r="N40" s="420"/>
      <c r="O40" s="420"/>
      <c r="P40" s="420"/>
      <c r="Q40" s="420"/>
      <c r="R40" s="420"/>
      <c r="S40" s="420"/>
      <c r="T40" s="420"/>
      <c r="U40" s="420"/>
      <c r="V40" s="420"/>
      <c r="W40" s="421"/>
    </row>
    <row r="41" spans="1:23" ht="9.6" customHeight="1">
      <c r="A41" s="25"/>
      <c r="B41" s="25"/>
      <c r="C41" s="25"/>
      <c r="D41" s="25"/>
      <c r="E41" s="25"/>
      <c r="F41" s="206"/>
      <c r="G41" s="206"/>
      <c r="H41" s="206"/>
      <c r="I41" s="206"/>
      <c r="J41" s="206"/>
      <c r="K41" s="206"/>
      <c r="L41" s="206"/>
      <c r="M41" s="206"/>
      <c r="N41" s="206"/>
      <c r="O41" s="206"/>
      <c r="P41" s="206"/>
      <c r="Q41" s="206"/>
      <c r="R41" s="206"/>
      <c r="S41" s="206"/>
      <c r="T41" s="206"/>
      <c r="U41" s="206"/>
      <c r="V41" s="206"/>
      <c r="W41" s="231"/>
    </row>
    <row r="42" spans="1:23" ht="18.899999999999999" customHeight="1">
      <c r="A42" s="25"/>
      <c r="B42" s="25"/>
      <c r="C42" s="25"/>
      <c r="D42" s="25"/>
      <c r="E42" s="25"/>
      <c r="F42" s="25"/>
      <c r="G42" s="25"/>
      <c r="H42" s="25"/>
      <c r="I42" s="25"/>
      <c r="J42" s="25"/>
      <c r="K42" s="25"/>
      <c r="L42" s="25"/>
      <c r="M42" s="25"/>
      <c r="N42" s="25"/>
      <c r="O42" s="25"/>
      <c r="P42" s="25"/>
      <c r="Q42" s="25"/>
      <c r="R42" s="25"/>
      <c r="S42" s="25"/>
      <c r="T42" s="25"/>
      <c r="U42" s="25"/>
      <c r="V42" s="25"/>
    </row>
    <row r="43" spans="1:23" ht="18.899999999999999" customHeight="1">
      <c r="A43" s="25"/>
      <c r="B43" s="25"/>
      <c r="C43" s="25"/>
      <c r="D43" s="25"/>
      <c r="E43" s="25"/>
      <c r="F43" s="25"/>
      <c r="G43" s="25"/>
      <c r="H43" s="25"/>
      <c r="I43" s="25"/>
      <c r="J43" s="25"/>
      <c r="K43" s="25"/>
      <c r="L43" s="25"/>
      <c r="M43" s="25"/>
      <c r="N43" s="25"/>
      <c r="O43" s="25"/>
      <c r="P43" s="25"/>
      <c r="Q43" s="25"/>
      <c r="R43" s="25"/>
      <c r="S43" s="25"/>
      <c r="T43" s="25"/>
      <c r="U43" s="25"/>
      <c r="V43" s="25"/>
    </row>
    <row r="44" spans="1:23" ht="18.899999999999999" customHeight="1">
      <c r="A44" s="25"/>
      <c r="B44" s="25"/>
      <c r="C44" s="25"/>
      <c r="D44" s="25"/>
      <c r="E44" s="25"/>
      <c r="F44" s="25"/>
      <c r="G44" s="25"/>
      <c r="H44" s="25"/>
      <c r="I44" s="25"/>
      <c r="J44" s="25"/>
      <c r="K44" s="25"/>
      <c r="L44" s="25"/>
      <c r="M44" s="25"/>
      <c r="N44" s="25"/>
      <c r="O44" s="25"/>
      <c r="P44" s="25"/>
      <c r="Q44" s="25"/>
      <c r="R44" s="25"/>
      <c r="S44" s="25"/>
      <c r="T44" s="25"/>
      <c r="U44" s="25"/>
      <c r="V44" s="25"/>
    </row>
    <row r="45" spans="1:23" ht="25.95" customHeight="1">
      <c r="A45" s="30"/>
      <c r="B45" s="30"/>
      <c r="C45" s="30"/>
      <c r="D45" s="30"/>
      <c r="E45" s="41"/>
      <c r="F45" s="39" ph="1"/>
      <c r="G45" s="39" ph="1"/>
      <c r="H45" s="39"/>
      <c r="I45" s="38"/>
      <c r="J45" s="38"/>
      <c r="K45" s="38"/>
      <c r="L45" s="38"/>
      <c r="M45" s="38"/>
      <c r="N45" s="38"/>
      <c r="O45" s="38"/>
      <c r="P45" s="38"/>
      <c r="Q45" s="38"/>
      <c r="R45" s="38"/>
      <c r="S45" s="38"/>
      <c r="T45" s="38"/>
      <c r="U45" s="38"/>
      <c r="V45" s="38"/>
      <c r="W45" s="7"/>
    </row>
    <row r="46" spans="1:23" ht="25.95" customHeight="1">
      <c r="A46" s="30"/>
      <c r="B46" s="30"/>
      <c r="C46" s="30"/>
      <c r="D46" s="30"/>
      <c r="E46" s="41"/>
      <c r="F46" s="25"/>
      <c r="G46" s="25"/>
      <c r="H46" s="25"/>
      <c r="I46" s="25"/>
      <c r="J46" s="25"/>
      <c r="K46" s="25"/>
      <c r="L46" s="25"/>
      <c r="M46" s="25"/>
      <c r="N46" s="25"/>
      <c r="O46" s="25"/>
      <c r="P46" s="25"/>
      <c r="Q46" s="25"/>
      <c r="R46" s="25"/>
      <c r="S46" s="25"/>
      <c r="T46" s="25"/>
      <c r="U46" s="25"/>
      <c r="V46" s="25"/>
    </row>
    <row r="47" spans="1:23" ht="25.95" customHeight="1">
      <c r="A47" s="30"/>
      <c r="B47" s="30"/>
      <c r="C47" s="30"/>
      <c r="D47" s="30"/>
      <c r="E47" s="31"/>
      <c r="F47" s="32" ph="1"/>
      <c r="G47" s="32" ph="1"/>
      <c r="H47" s="32" ph="1"/>
      <c r="I47" s="33" ph="1"/>
      <c r="J47" s="33"/>
      <c r="K47" s="33"/>
      <c r="L47" s="33"/>
      <c r="M47" s="33"/>
      <c r="N47" s="33"/>
      <c r="O47" s="33"/>
      <c r="P47" s="33"/>
      <c r="Q47" s="33"/>
      <c r="R47" s="33"/>
      <c r="S47" s="33"/>
      <c r="T47" s="33"/>
      <c r="U47" s="33"/>
      <c r="V47" s="33"/>
    </row>
    <row r="48" spans="1:23" ht="18.899999999999999" customHeight="1">
      <c r="A48" s="24"/>
      <c r="B48" s="24"/>
      <c r="C48" s="24"/>
      <c r="D48" s="24"/>
      <c r="E48" s="24"/>
      <c r="F48" s="24"/>
      <c r="G48" s="24"/>
      <c r="H48" s="24"/>
      <c r="I48" s="24"/>
      <c r="J48" s="24"/>
      <c r="K48" s="24"/>
      <c r="L48" s="24"/>
      <c r="M48" s="24"/>
      <c r="N48" s="24"/>
      <c r="O48" s="24"/>
      <c r="P48" s="24"/>
      <c r="Q48" s="24"/>
      <c r="R48" s="24"/>
      <c r="S48" s="24"/>
      <c r="T48" s="24"/>
      <c r="U48" s="24"/>
      <c r="V48" s="24"/>
    </row>
    <row r="56" spans="5:9" ht="18.899999999999999" customHeight="1">
      <c r="E56" s="9" ph="1"/>
      <c r="F56" s="9" ph="1"/>
      <c r="G56" s="9" ph="1"/>
    </row>
    <row r="57" spans="5:9" ht="18.899999999999999" customHeight="1">
      <c r="E57" s="9" ph="1"/>
      <c r="F57" s="9" ph="1"/>
      <c r="G57" s="9" ph="1"/>
    </row>
    <row r="58" spans="5:9" ht="18.899999999999999" customHeight="1">
      <c r="F58" s="9" ph="1"/>
      <c r="G58" s="9" ph="1"/>
    </row>
    <row r="60" spans="5:9" ht="18.899999999999999" customHeight="1">
      <c r="F60" s="9" ph="1"/>
      <c r="G60" s="9" ph="1"/>
      <c r="H60" s="9" ph="1"/>
      <c r="I60" s="9" ph="1"/>
    </row>
  </sheetData>
  <sheetProtection algorithmName="SHA-512" hashValue="5KrZX5A+EhkHhZvi44JNyfBIJAOoBHHrR2Wlk53PDMmzU2YC/M0EQsPBf2Is4nlLd3KCXFye6oMeF5U2RixwPQ==" saltValue="N0RakzLUJT8wcn96NBeLbg==" spinCount="100000" sheet="1" objects="1" scenarios="1"/>
  <mergeCells count="18">
    <mergeCell ref="A19:W19"/>
    <mergeCell ref="P3:W3"/>
    <mergeCell ref="P4:W4"/>
    <mergeCell ref="B6:D6"/>
    <mergeCell ref="F7:G12"/>
    <mergeCell ref="H7:L8"/>
    <mergeCell ref="M12:O12"/>
    <mergeCell ref="M7:O7"/>
    <mergeCell ref="M10:W10"/>
    <mergeCell ref="P7:W8"/>
    <mergeCell ref="Q12:V12"/>
    <mergeCell ref="A14:V14"/>
    <mergeCell ref="L20:R20"/>
    <mergeCell ref="F22:V23"/>
    <mergeCell ref="J38:W38"/>
    <mergeCell ref="H39:W39"/>
    <mergeCell ref="J40:W40"/>
    <mergeCell ref="H37:K37"/>
  </mergeCells>
  <phoneticPr fontId="3" type="Hiragana"/>
  <conditionalFormatting sqref="K20 W20">
    <cfRule type="expression" dxfId="3" priority="2" stopIfTrue="1">
      <formula>$K$20=0</formula>
    </cfRule>
  </conditionalFormatting>
  <dataValidations xWindow="582" yWindow="722" count="4">
    <dataValidation allowBlank="1" showInputMessage="1" showErrorMessage="1" prompt="東京都知事名を入力してください。" sqref="E6 G6:I6" xr:uid="{00000000-0002-0000-0100-000000000000}"/>
    <dataValidation allowBlank="1" showInputMessage="1" showErrorMessage="1" prompt="法人の場合、理事長等の代表者名はこちらに入力してください。_x000a_第5号様式に反映します。" sqref="P12" xr:uid="{00000000-0002-0000-0100-000001000000}"/>
    <dataValidation allowBlank="1" showInputMessage="1" showErrorMessage="1" prompt="学校・施設等での管理番号等にご活用ください。無い場合は、記入不要です。" sqref="P3:W3" xr:uid="{00000000-0002-0000-0100-000002000000}"/>
    <dataValidation allowBlank="1" showInputMessage="1" showErrorMessage="1" promptTitle="【補助金額】" prompt="入力不要です。第9号様式から反映します。" sqref="L20:R20" xr:uid="{00000000-0002-0000-0100-000003000000}"/>
  </dataValidations>
  <printOptions horizontalCentered="1"/>
  <pageMargins left="0.25" right="0.25" top="0.75" bottom="0.75" header="0.3" footer="0.3"/>
  <pageSetup paperSize="9" scale="9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X34"/>
  <sheetViews>
    <sheetView showGridLines="0" view="pageBreakPreview" zoomScaleNormal="70" zoomScaleSheetLayoutView="100" workbookViewId="0">
      <pane ySplit="1" topLeftCell="A2" activePane="bottomLeft" state="frozen"/>
      <selection activeCell="A12" sqref="A12:V12"/>
      <selection pane="bottomLeft" activeCell="C1" sqref="C1"/>
    </sheetView>
  </sheetViews>
  <sheetFormatPr defaultColWidth="9" defaultRowHeight="13.2"/>
  <cols>
    <col min="1" max="1" width="2.33203125" style="10" customWidth="1"/>
    <col min="2" max="2" width="2.6640625" style="10" customWidth="1"/>
    <col min="3" max="3" width="29.109375" style="10" customWidth="1"/>
    <col min="4" max="8" width="8.33203125" style="10" customWidth="1"/>
    <col min="9" max="9" width="10.44140625" style="10" customWidth="1"/>
    <col min="10" max="11" width="8.33203125" style="10" customWidth="1"/>
    <col min="12" max="12" width="9.21875" style="10" customWidth="1"/>
    <col min="13" max="13" width="8.33203125" style="10" customWidth="1"/>
    <col min="14" max="14" width="6" style="10" customWidth="1"/>
    <col min="15" max="15" width="6.109375" style="10" customWidth="1"/>
    <col min="16" max="16" width="12.88671875" style="10" customWidth="1"/>
    <col min="17" max="17" width="9.33203125" style="10" customWidth="1"/>
    <col min="18" max="18" width="20" style="10" customWidth="1"/>
    <col min="19" max="19" width="18" style="10" customWidth="1"/>
    <col min="20" max="21" width="8.109375" style="10" customWidth="1"/>
    <col min="22" max="22" width="11.21875" style="10" customWidth="1"/>
    <col min="23" max="16384" width="9" style="10"/>
  </cols>
  <sheetData>
    <row r="1" spans="1:24" ht="22.2">
      <c r="A1" s="265"/>
      <c r="B1" s="266"/>
      <c r="C1" s="266"/>
      <c r="D1" s="266"/>
      <c r="E1" s="266"/>
      <c r="F1" s="25"/>
      <c r="G1" s="25"/>
      <c r="H1" s="25"/>
      <c r="I1" s="25"/>
      <c r="J1" s="25"/>
      <c r="K1" s="25"/>
      <c r="L1" s="25"/>
      <c r="M1" s="25"/>
      <c r="N1" s="25"/>
      <c r="O1" s="25"/>
      <c r="P1" s="25"/>
      <c r="Q1" s="25"/>
      <c r="R1" s="25"/>
      <c r="S1" s="25"/>
    </row>
    <row r="2" spans="1:24" ht="20.25" customHeight="1">
      <c r="A2" s="37" t="s">
        <v>224</v>
      </c>
      <c r="B2" s="25"/>
      <c r="C2" s="25"/>
      <c r="D2" s="25"/>
      <c r="E2" s="25"/>
      <c r="F2" s="25"/>
      <c r="G2" s="25"/>
      <c r="H2" s="25"/>
      <c r="I2" s="25"/>
      <c r="J2" s="25"/>
      <c r="K2" s="25"/>
      <c r="L2" s="25"/>
      <c r="M2" s="25"/>
      <c r="N2" s="25"/>
      <c r="O2" s="25"/>
      <c r="P2" s="232"/>
      <c r="Q2" s="233" t="s">
        <v>232</v>
      </c>
      <c r="R2" s="234">
        <f>IF(補助金番号=0, "", 補助金番号)</f>
        <v>9999</v>
      </c>
      <c r="S2" s="234"/>
    </row>
    <row r="3" spans="1:24" ht="26.25" customHeight="1">
      <c r="A3" s="494" t="s">
        <v>272</v>
      </c>
      <c r="B3" s="494"/>
      <c r="C3" s="494"/>
      <c r="D3" s="494"/>
      <c r="E3" s="494"/>
      <c r="F3" s="494"/>
      <c r="G3" s="494"/>
      <c r="H3" s="494"/>
      <c r="I3" s="494"/>
      <c r="J3" s="494"/>
      <c r="K3" s="494"/>
      <c r="L3" s="494"/>
      <c r="M3" s="494"/>
      <c r="N3" s="494"/>
      <c r="O3" s="494"/>
      <c r="P3" s="232"/>
      <c r="Q3" s="235" t="s">
        <v>240</v>
      </c>
      <c r="R3" s="522" t="str">
        <f>IF(法人名=0, "", 法人名)</f>
        <v>学校法人東京都庁大学</v>
      </c>
      <c r="S3" s="523"/>
    </row>
    <row r="4" spans="1:24" ht="24.75" customHeight="1">
      <c r="A4" s="25"/>
      <c r="B4" s="25"/>
      <c r="C4" s="25"/>
      <c r="D4" s="25"/>
      <c r="E4" s="25"/>
      <c r="F4" s="25"/>
      <c r="G4" s="25"/>
      <c r="H4" s="25"/>
      <c r="I4" s="25"/>
      <c r="J4" s="25"/>
      <c r="K4" s="25"/>
      <c r="L4" s="25"/>
      <c r="M4" s="25"/>
      <c r="N4" s="25"/>
      <c r="O4" s="25"/>
      <c r="P4" s="25" t="s">
        <v>5</v>
      </c>
      <c r="Q4" s="25" t="s">
        <v>5</v>
      </c>
      <c r="R4" s="25"/>
      <c r="S4" s="25"/>
    </row>
    <row r="5" spans="1:24" ht="28.5" customHeight="1">
      <c r="A5" s="25"/>
      <c r="B5" s="25"/>
      <c r="C5" s="524" t="s">
        <v>18</v>
      </c>
      <c r="D5" s="526" t="s">
        <v>17</v>
      </c>
      <c r="E5" s="527"/>
      <c r="F5" s="449" t="s">
        <v>4</v>
      </c>
      <c r="G5" s="530"/>
      <c r="H5" s="526" t="s">
        <v>250</v>
      </c>
      <c r="I5" s="527"/>
      <c r="J5" s="533" t="s">
        <v>19</v>
      </c>
      <c r="K5" s="534"/>
      <c r="L5" s="533" t="s">
        <v>20</v>
      </c>
      <c r="M5" s="534"/>
      <c r="N5" s="449" t="s">
        <v>21</v>
      </c>
      <c r="O5" s="530"/>
      <c r="P5" s="537" t="s">
        <v>169</v>
      </c>
      <c r="Q5" s="538"/>
      <c r="R5" s="541" t="s">
        <v>226</v>
      </c>
      <c r="S5" s="520" t="s">
        <v>228</v>
      </c>
    </row>
    <row r="6" spans="1:24" ht="28.5" customHeight="1">
      <c r="A6" s="25"/>
      <c r="B6" s="25"/>
      <c r="C6" s="525"/>
      <c r="D6" s="528"/>
      <c r="E6" s="529"/>
      <c r="F6" s="531"/>
      <c r="G6" s="532"/>
      <c r="H6" s="528"/>
      <c r="I6" s="529"/>
      <c r="J6" s="535"/>
      <c r="K6" s="536"/>
      <c r="L6" s="535"/>
      <c r="M6" s="536"/>
      <c r="N6" s="531"/>
      <c r="O6" s="532"/>
      <c r="P6" s="539"/>
      <c r="Q6" s="540"/>
      <c r="R6" s="542"/>
      <c r="S6" s="521"/>
      <c r="T6" s="26"/>
      <c r="U6" s="26"/>
      <c r="V6" s="26"/>
      <c r="W6" s="26"/>
      <c r="X6" s="26"/>
    </row>
    <row r="7" spans="1:24" ht="24.75" customHeight="1">
      <c r="A7" s="25"/>
      <c r="B7" s="25"/>
      <c r="C7" s="239" t="s">
        <v>11</v>
      </c>
      <c r="D7" s="514" t="s">
        <v>12</v>
      </c>
      <c r="E7" s="515"/>
      <c r="F7" s="516" t="s">
        <v>10</v>
      </c>
      <c r="G7" s="517"/>
      <c r="H7" s="518" t="s">
        <v>13</v>
      </c>
      <c r="I7" s="519"/>
      <c r="J7" s="514" t="s">
        <v>14</v>
      </c>
      <c r="K7" s="515"/>
      <c r="L7" s="514" t="s">
        <v>15</v>
      </c>
      <c r="M7" s="515"/>
      <c r="N7" s="514" t="s">
        <v>16</v>
      </c>
      <c r="O7" s="515"/>
      <c r="P7" s="516" t="s">
        <v>53</v>
      </c>
      <c r="Q7" s="517"/>
      <c r="R7" s="239" t="s">
        <v>227</v>
      </c>
      <c r="S7" s="239" t="s">
        <v>229</v>
      </c>
      <c r="T7" s="493"/>
      <c r="U7" s="493"/>
      <c r="V7" s="493"/>
      <c r="W7" s="26"/>
      <c r="X7" s="26"/>
    </row>
    <row r="8" spans="1:24" ht="12" customHeight="1">
      <c r="A8" s="25"/>
      <c r="B8" s="25"/>
      <c r="C8" s="240" t="s">
        <v>0</v>
      </c>
      <c r="D8" s="512" t="s">
        <v>0</v>
      </c>
      <c r="E8" s="513"/>
      <c r="F8" s="512" t="s">
        <v>0</v>
      </c>
      <c r="G8" s="513"/>
      <c r="H8" s="512" t="s">
        <v>0</v>
      </c>
      <c r="I8" s="513"/>
      <c r="J8" s="512" t="s">
        <v>0</v>
      </c>
      <c r="K8" s="513"/>
      <c r="L8" s="512" t="s">
        <v>0</v>
      </c>
      <c r="M8" s="513"/>
      <c r="N8" s="512"/>
      <c r="O8" s="513"/>
      <c r="P8" s="512" t="s">
        <v>0</v>
      </c>
      <c r="Q8" s="513"/>
      <c r="R8" s="241" t="s">
        <v>0</v>
      </c>
      <c r="S8" s="241" t="s">
        <v>0</v>
      </c>
      <c r="T8" s="493"/>
      <c r="U8" s="493"/>
      <c r="V8" s="493"/>
      <c r="W8" s="26"/>
      <c r="X8" s="26"/>
    </row>
    <row r="9" spans="1:24" ht="36" customHeight="1">
      <c r="A9" s="25"/>
      <c r="B9" s="25"/>
      <c r="C9" s="177">
        <v>1500000</v>
      </c>
      <c r="D9" s="506">
        <v>0</v>
      </c>
      <c r="E9" s="507"/>
      <c r="F9" s="508">
        <f>C9-D9</f>
        <v>1500000</v>
      </c>
      <c r="G9" s="509"/>
      <c r="H9" s="506">
        <v>540000</v>
      </c>
      <c r="I9" s="507"/>
      <c r="J9" s="508">
        <f>N32</f>
        <v>254518</v>
      </c>
      <c r="K9" s="509"/>
      <c r="L9" s="508">
        <f>MIN(F9,H9,J9)</f>
        <v>254518</v>
      </c>
      <c r="M9" s="509"/>
      <c r="N9" s="510" t="s">
        <v>9</v>
      </c>
      <c r="O9" s="511"/>
      <c r="P9" s="508">
        <f>ROUNDDOWN(L9*2/3,0)</f>
        <v>169678</v>
      </c>
      <c r="Q9" s="509"/>
      <c r="R9" s="242">
        <v>160000</v>
      </c>
      <c r="S9" s="243">
        <f>都補助所要額-R9</f>
        <v>9678</v>
      </c>
      <c r="T9" s="493"/>
      <c r="U9" s="493"/>
      <c r="V9" s="493"/>
      <c r="W9" s="26"/>
      <c r="X9" s="26"/>
    </row>
    <row r="10" spans="1:24" ht="18.75" customHeight="1">
      <c r="A10" s="25"/>
      <c r="B10" s="25"/>
      <c r="C10" s="244"/>
      <c r="D10" s="244"/>
      <c r="E10" s="244"/>
      <c r="F10" s="244"/>
      <c r="G10" s="244"/>
      <c r="H10" s="244"/>
      <c r="I10" s="244"/>
      <c r="J10" s="244"/>
      <c r="K10" s="25"/>
      <c r="L10" s="25"/>
      <c r="M10" s="25"/>
      <c r="N10" s="25"/>
      <c r="O10" s="25"/>
      <c r="P10" s="25"/>
      <c r="Q10" s="25"/>
      <c r="R10" s="25"/>
      <c r="S10" s="25"/>
      <c r="T10" s="493"/>
      <c r="U10" s="493"/>
      <c r="V10" s="493"/>
      <c r="W10" s="26"/>
      <c r="X10" s="26"/>
    </row>
    <row r="11" spans="1:24" ht="15.75" customHeight="1">
      <c r="A11" s="25"/>
      <c r="B11" s="25"/>
      <c r="C11" s="244"/>
      <c r="D11" s="244"/>
      <c r="E11" s="244"/>
      <c r="F11" s="244"/>
      <c r="G11" s="244"/>
      <c r="H11" s="244"/>
      <c r="I11" s="244"/>
      <c r="J11" s="244"/>
      <c r="K11" s="25"/>
      <c r="L11" s="25"/>
      <c r="M11" s="25"/>
      <c r="N11" s="25"/>
      <c r="O11" s="25"/>
      <c r="P11" s="25"/>
      <c r="Q11" s="25"/>
      <c r="R11" s="25"/>
      <c r="S11" s="25"/>
      <c r="T11" s="26"/>
      <c r="U11" s="26"/>
      <c r="V11" s="26"/>
      <c r="W11" s="26"/>
      <c r="X11" s="26"/>
    </row>
    <row r="12" spans="1:24" ht="19.5" customHeight="1">
      <c r="A12" s="37" t="s">
        <v>225</v>
      </c>
      <c r="B12" s="25"/>
      <c r="C12" s="244"/>
      <c r="D12" s="244"/>
      <c r="E12" s="244"/>
      <c r="F12" s="244"/>
      <c r="G12" s="244"/>
      <c r="H12" s="244"/>
      <c r="I12" s="244"/>
      <c r="J12" s="244"/>
      <c r="K12" s="25"/>
      <c r="L12" s="25"/>
      <c r="M12" s="25"/>
      <c r="N12" s="25"/>
      <c r="O12" s="25"/>
      <c r="P12" s="25"/>
      <c r="Q12" s="25"/>
      <c r="R12" s="25"/>
      <c r="S12" s="25"/>
      <c r="T12" s="26"/>
      <c r="U12" s="26"/>
      <c r="V12" s="26"/>
      <c r="W12" s="26"/>
      <c r="X12" s="26"/>
    </row>
    <row r="13" spans="1:24" ht="26.25" customHeight="1">
      <c r="A13" s="25"/>
      <c r="B13" s="494" t="s">
        <v>8</v>
      </c>
      <c r="C13" s="494"/>
      <c r="D13" s="494"/>
      <c r="E13" s="494"/>
      <c r="F13" s="494"/>
      <c r="G13" s="494"/>
      <c r="H13" s="494"/>
      <c r="I13" s="494"/>
      <c r="J13" s="494"/>
      <c r="K13" s="494"/>
      <c r="L13" s="494"/>
      <c r="M13" s="494"/>
      <c r="N13" s="494"/>
      <c r="O13" s="494"/>
      <c r="P13" s="494"/>
      <c r="Q13" s="494"/>
      <c r="R13" s="494"/>
      <c r="S13" s="494"/>
      <c r="T13" s="27"/>
      <c r="U13" s="27"/>
      <c r="V13" s="26"/>
      <c r="W13" s="26"/>
      <c r="X13" s="26"/>
    </row>
    <row r="14" spans="1:24" ht="22.2">
      <c r="A14" s="196"/>
      <c r="B14" s="431" t="s">
        <v>54</v>
      </c>
      <c r="C14" s="431"/>
      <c r="D14" s="196"/>
      <c r="E14" s="196"/>
      <c r="F14" s="196"/>
      <c r="G14" s="196"/>
      <c r="H14" s="196"/>
      <c r="I14" s="196"/>
      <c r="J14" s="196"/>
      <c r="K14" s="196"/>
      <c r="L14" s="196"/>
      <c r="M14" s="196"/>
      <c r="N14" s="196"/>
      <c r="O14" s="196"/>
      <c r="P14" s="196"/>
      <c r="Q14" s="196"/>
      <c r="R14" s="196"/>
      <c r="S14" s="196"/>
      <c r="T14" s="11"/>
      <c r="U14" s="11"/>
    </row>
    <row r="15" spans="1:24" ht="21.75" customHeight="1">
      <c r="A15" s="25"/>
      <c r="B15" s="25"/>
      <c r="C15" s="25"/>
      <c r="D15" s="25"/>
      <c r="E15" s="25"/>
      <c r="F15" s="25"/>
      <c r="G15" s="25"/>
      <c r="H15" s="25"/>
      <c r="I15" s="25"/>
      <c r="J15" s="25"/>
      <c r="K15" s="25"/>
      <c r="L15" s="25"/>
      <c r="M15" s="25"/>
      <c r="N15" s="25"/>
      <c r="O15" s="25"/>
      <c r="P15" s="25"/>
      <c r="Q15" s="25"/>
      <c r="R15" s="25"/>
      <c r="S15" s="25"/>
    </row>
    <row r="16" spans="1:24" ht="21.75" customHeight="1">
      <c r="A16" s="25"/>
      <c r="B16" s="200"/>
      <c r="C16" s="245"/>
      <c r="D16" s="495" t="s">
        <v>32</v>
      </c>
      <c r="E16" s="496"/>
      <c r="F16" s="496"/>
      <c r="G16" s="496"/>
      <c r="H16" s="496"/>
      <c r="I16" s="496"/>
      <c r="J16" s="496"/>
      <c r="K16" s="496"/>
      <c r="L16" s="496"/>
      <c r="M16" s="496"/>
      <c r="N16" s="497" t="s">
        <v>56</v>
      </c>
      <c r="O16" s="498"/>
      <c r="P16" s="499"/>
      <c r="Q16" s="25"/>
      <c r="R16" s="25"/>
      <c r="S16" s="25"/>
      <c r="U16" s="12"/>
    </row>
    <row r="17" spans="1:22" ht="21.75" customHeight="1">
      <c r="A17" s="25"/>
      <c r="B17" s="500" t="s">
        <v>55</v>
      </c>
      <c r="C17" s="422"/>
      <c r="D17" s="495" t="s">
        <v>7</v>
      </c>
      <c r="E17" s="496"/>
      <c r="F17" s="496"/>
      <c r="G17" s="505"/>
      <c r="H17" s="495" t="s">
        <v>3</v>
      </c>
      <c r="I17" s="496"/>
      <c r="J17" s="496"/>
      <c r="K17" s="496"/>
      <c r="L17" s="496"/>
      <c r="M17" s="496"/>
      <c r="N17" s="500"/>
      <c r="O17" s="422"/>
      <c r="P17" s="501"/>
      <c r="Q17" s="25"/>
      <c r="R17" s="25"/>
      <c r="S17" s="25"/>
      <c r="U17" s="13"/>
    </row>
    <row r="18" spans="1:22" ht="21.75" customHeight="1">
      <c r="A18" s="25"/>
      <c r="B18" s="227"/>
      <c r="C18" s="25"/>
      <c r="D18" s="497" t="s">
        <v>33</v>
      </c>
      <c r="E18" s="499"/>
      <c r="F18" s="497" t="s">
        <v>35</v>
      </c>
      <c r="G18" s="499"/>
      <c r="H18" s="497" t="s">
        <v>36</v>
      </c>
      <c r="I18" s="499"/>
      <c r="J18" s="497" t="s">
        <v>33</v>
      </c>
      <c r="K18" s="499"/>
      <c r="L18" s="449" t="s">
        <v>31</v>
      </c>
      <c r="M18" s="450"/>
      <c r="N18" s="500"/>
      <c r="O18" s="422"/>
      <c r="P18" s="501"/>
      <c r="Q18" s="246" t="s">
        <v>80</v>
      </c>
      <c r="R18" s="30"/>
      <c r="S18" s="25"/>
      <c r="T18" s="13"/>
      <c r="U18" s="13"/>
    </row>
    <row r="19" spans="1:22" ht="21.75" customHeight="1">
      <c r="A19" s="25"/>
      <c r="B19" s="228"/>
      <c r="C19" s="42"/>
      <c r="D19" s="500" t="s">
        <v>34</v>
      </c>
      <c r="E19" s="501"/>
      <c r="F19" s="502" t="s">
        <v>34</v>
      </c>
      <c r="G19" s="504"/>
      <c r="H19" s="502" t="s">
        <v>37</v>
      </c>
      <c r="I19" s="504"/>
      <c r="J19" s="502" t="s">
        <v>34</v>
      </c>
      <c r="K19" s="504"/>
      <c r="L19" s="228"/>
      <c r="M19" s="247" t="s">
        <v>38</v>
      </c>
      <c r="N19" s="502"/>
      <c r="O19" s="503"/>
      <c r="P19" s="504"/>
      <c r="Q19" s="248" t="s">
        <v>77</v>
      </c>
      <c r="R19" s="249"/>
      <c r="S19" s="25"/>
      <c r="T19" s="14"/>
      <c r="U19" s="14"/>
    </row>
    <row r="20" spans="1:22" ht="21.75" customHeight="1">
      <c r="A20" s="25"/>
      <c r="B20" s="449" t="s">
        <v>6</v>
      </c>
      <c r="C20" s="450"/>
      <c r="D20" s="250"/>
      <c r="E20" s="251" t="s">
        <v>0</v>
      </c>
      <c r="F20" s="25"/>
      <c r="G20" s="251" t="s">
        <v>0</v>
      </c>
      <c r="H20" s="200"/>
      <c r="I20" s="251" t="s">
        <v>0</v>
      </c>
      <c r="J20" s="250"/>
      <c r="K20" s="251" t="s">
        <v>0</v>
      </c>
      <c r="L20" s="250"/>
      <c r="M20" s="252" t="s">
        <v>0</v>
      </c>
      <c r="N20" s="476" t="s">
        <v>61</v>
      </c>
      <c r="O20" s="477"/>
      <c r="P20" s="478"/>
      <c r="Q20" s="248" t="s">
        <v>78</v>
      </c>
      <c r="R20" s="253"/>
      <c r="S20" s="25"/>
      <c r="T20" s="15"/>
      <c r="U20" s="15"/>
    </row>
    <row r="21" spans="1:22" ht="21.75" customHeight="1">
      <c r="A21" s="25"/>
      <c r="B21" s="451"/>
      <c r="C21" s="452"/>
      <c r="D21" s="43"/>
      <c r="E21" s="44">
        <v>97</v>
      </c>
      <c r="F21" s="45"/>
      <c r="G21" s="44">
        <v>125</v>
      </c>
      <c r="H21" s="254"/>
      <c r="I21" s="46">
        <v>454</v>
      </c>
      <c r="J21" s="47"/>
      <c r="K21" s="46">
        <v>478</v>
      </c>
      <c r="L21" s="47"/>
      <c r="M21" s="48">
        <v>506</v>
      </c>
      <c r="N21" s="479"/>
      <c r="O21" s="480"/>
      <c r="P21" s="481"/>
      <c r="Q21" s="49" t="s">
        <v>79</v>
      </c>
      <c r="R21" s="50"/>
      <c r="S21" s="25"/>
    </row>
    <row r="22" spans="1:22" ht="30.75" customHeight="1" thickBot="1">
      <c r="A22" s="25"/>
      <c r="B22" s="453" t="s">
        <v>256</v>
      </c>
      <c r="C22" s="454"/>
      <c r="D22" s="485">
        <f>SUM(D23:E30)</f>
        <v>0</v>
      </c>
      <c r="E22" s="486"/>
      <c r="F22" s="485">
        <f>SUM(F23:G30)</f>
        <v>0</v>
      </c>
      <c r="G22" s="486"/>
      <c r="H22" s="485">
        <f>SUM(H23:I30)</f>
        <v>0</v>
      </c>
      <c r="I22" s="486"/>
      <c r="J22" s="485">
        <f>SUM(J23:K30)</f>
        <v>0</v>
      </c>
      <c r="K22" s="486"/>
      <c r="L22" s="487">
        <f>SUM(L23:M30)</f>
        <v>503</v>
      </c>
      <c r="M22" s="488"/>
      <c r="N22" s="479"/>
      <c r="O22" s="480"/>
      <c r="P22" s="481"/>
      <c r="Q22" s="51"/>
      <c r="R22" s="51"/>
      <c r="S22" s="25"/>
    </row>
    <row r="23" spans="1:22" ht="30.75" customHeight="1" thickTop="1">
      <c r="A23" s="25"/>
      <c r="B23" s="236"/>
      <c r="C23" s="255" t="s">
        <v>290</v>
      </c>
      <c r="D23" s="489"/>
      <c r="E23" s="490"/>
      <c r="F23" s="489"/>
      <c r="G23" s="490"/>
      <c r="H23" s="489"/>
      <c r="I23" s="490"/>
      <c r="J23" s="489"/>
      <c r="K23" s="490"/>
      <c r="L23" s="491">
        <v>300</v>
      </c>
      <c r="M23" s="492"/>
      <c r="N23" s="479"/>
      <c r="O23" s="480"/>
      <c r="P23" s="481"/>
      <c r="Q23" s="52"/>
      <c r="R23" s="52"/>
      <c r="S23" s="25"/>
      <c r="T23" s="473"/>
      <c r="U23" s="473"/>
      <c r="V23" s="473"/>
    </row>
    <row r="24" spans="1:22" ht="30.75" customHeight="1">
      <c r="A24" s="25"/>
      <c r="B24" s="238" t="s">
        <v>1</v>
      </c>
      <c r="C24" s="256" t="s">
        <v>291</v>
      </c>
      <c r="D24" s="455"/>
      <c r="E24" s="456"/>
      <c r="F24" s="455"/>
      <c r="G24" s="456"/>
      <c r="H24" s="455"/>
      <c r="I24" s="456"/>
      <c r="J24" s="455"/>
      <c r="K24" s="456"/>
      <c r="L24" s="474">
        <v>45</v>
      </c>
      <c r="M24" s="475"/>
      <c r="N24" s="479"/>
      <c r="O24" s="480"/>
      <c r="P24" s="481"/>
      <c r="Q24" s="52"/>
      <c r="R24" s="52"/>
      <c r="S24" s="25"/>
      <c r="T24" s="473"/>
      <c r="U24" s="473"/>
      <c r="V24" s="473"/>
    </row>
    <row r="25" spans="1:22" ht="30.75" customHeight="1">
      <c r="A25" s="25"/>
      <c r="B25" s="237"/>
      <c r="C25" s="257" t="s">
        <v>292</v>
      </c>
      <c r="D25" s="455"/>
      <c r="E25" s="456"/>
      <c r="F25" s="455"/>
      <c r="G25" s="456"/>
      <c r="H25" s="455"/>
      <c r="I25" s="456"/>
      <c r="J25" s="455"/>
      <c r="K25" s="456"/>
      <c r="L25" s="474">
        <v>158</v>
      </c>
      <c r="M25" s="475"/>
      <c r="N25" s="479"/>
      <c r="O25" s="480"/>
      <c r="P25" s="481"/>
      <c r="Q25" s="52"/>
      <c r="R25" s="52"/>
      <c r="S25" s="25"/>
    </row>
    <row r="26" spans="1:22" ht="30.75" customHeight="1">
      <c r="A26" s="25"/>
      <c r="B26" s="237"/>
      <c r="C26" s="257"/>
      <c r="D26" s="455"/>
      <c r="E26" s="456"/>
      <c r="F26" s="455"/>
      <c r="G26" s="456"/>
      <c r="H26" s="455"/>
      <c r="I26" s="456"/>
      <c r="J26" s="455"/>
      <c r="K26" s="456"/>
      <c r="L26" s="455"/>
      <c r="M26" s="457"/>
      <c r="N26" s="479"/>
      <c r="O26" s="480"/>
      <c r="P26" s="481"/>
      <c r="Q26" s="52"/>
      <c r="R26" s="52"/>
      <c r="S26" s="25"/>
    </row>
    <row r="27" spans="1:22" ht="30.75" customHeight="1">
      <c r="A27" s="25"/>
      <c r="B27" s="237"/>
      <c r="C27" s="258"/>
      <c r="D27" s="455"/>
      <c r="E27" s="456"/>
      <c r="F27" s="455"/>
      <c r="G27" s="456"/>
      <c r="H27" s="455"/>
      <c r="I27" s="456"/>
      <c r="J27" s="455"/>
      <c r="K27" s="456"/>
      <c r="L27" s="455"/>
      <c r="M27" s="457"/>
      <c r="N27" s="479"/>
      <c r="O27" s="480"/>
      <c r="P27" s="481"/>
      <c r="Q27" s="52"/>
      <c r="R27" s="52"/>
      <c r="S27" s="25"/>
    </row>
    <row r="28" spans="1:22" ht="30.75" customHeight="1">
      <c r="A28" s="25"/>
      <c r="B28" s="237"/>
      <c r="C28" s="258"/>
      <c r="D28" s="455"/>
      <c r="E28" s="456"/>
      <c r="F28" s="455"/>
      <c r="G28" s="456"/>
      <c r="H28" s="455"/>
      <c r="I28" s="456"/>
      <c r="J28" s="455"/>
      <c r="K28" s="456"/>
      <c r="L28" s="455"/>
      <c r="M28" s="457"/>
      <c r="N28" s="479"/>
      <c r="O28" s="480"/>
      <c r="P28" s="481"/>
      <c r="Q28" s="52"/>
      <c r="R28" s="52"/>
      <c r="S28" s="25"/>
    </row>
    <row r="29" spans="1:22" ht="30.75" customHeight="1">
      <c r="A29" s="25"/>
      <c r="B29" s="238" t="s">
        <v>2</v>
      </c>
      <c r="C29" s="258"/>
      <c r="D29" s="455"/>
      <c r="E29" s="456"/>
      <c r="F29" s="455"/>
      <c r="G29" s="456"/>
      <c r="H29" s="455"/>
      <c r="I29" s="456"/>
      <c r="J29" s="455"/>
      <c r="K29" s="456"/>
      <c r="L29" s="455"/>
      <c r="M29" s="457"/>
      <c r="N29" s="479"/>
      <c r="O29" s="480"/>
      <c r="P29" s="481"/>
      <c r="Q29" s="52"/>
      <c r="R29" s="52"/>
      <c r="S29" s="25"/>
    </row>
    <row r="30" spans="1:22" ht="30.75" customHeight="1" thickBot="1">
      <c r="A30" s="25"/>
      <c r="B30" s="259"/>
      <c r="C30" s="260"/>
      <c r="D30" s="460"/>
      <c r="E30" s="461"/>
      <c r="F30" s="460"/>
      <c r="G30" s="461"/>
      <c r="H30" s="460"/>
      <c r="I30" s="461"/>
      <c r="J30" s="460"/>
      <c r="K30" s="461"/>
      <c r="L30" s="460"/>
      <c r="M30" s="467"/>
      <c r="N30" s="482"/>
      <c r="O30" s="483"/>
      <c r="P30" s="484"/>
      <c r="Q30" s="52"/>
      <c r="R30" s="52"/>
      <c r="S30" s="25"/>
    </row>
    <row r="31" spans="1:22" ht="16.8" customHeight="1" thickTop="1">
      <c r="A31" s="25"/>
      <c r="B31" s="200"/>
      <c r="C31" s="201"/>
      <c r="D31" s="463"/>
      <c r="E31" s="464"/>
      <c r="F31" s="463"/>
      <c r="G31" s="464"/>
      <c r="H31" s="463"/>
      <c r="I31" s="464"/>
      <c r="J31" s="463"/>
      <c r="K31" s="464"/>
      <c r="L31" s="465"/>
      <c r="M31" s="466"/>
      <c r="N31" s="261"/>
      <c r="O31" s="262"/>
      <c r="P31" s="263" t="s">
        <v>0</v>
      </c>
      <c r="Q31" s="25"/>
      <c r="R31" s="25"/>
      <c r="S31" s="25"/>
    </row>
    <row r="32" spans="1:22" ht="28.2" customHeight="1">
      <c r="A32" s="25"/>
      <c r="B32" s="451" t="s">
        <v>22</v>
      </c>
      <c r="C32" s="452"/>
      <c r="D32" s="458">
        <f>SUM(E21*D22)</f>
        <v>0</v>
      </c>
      <c r="E32" s="459"/>
      <c r="F32" s="458">
        <f>SUM(G21*F22)</f>
        <v>0</v>
      </c>
      <c r="G32" s="459"/>
      <c r="H32" s="458">
        <f>SUM(I21*H22)</f>
        <v>0</v>
      </c>
      <c r="I32" s="459"/>
      <c r="J32" s="458">
        <f>SUM(K21*J22)</f>
        <v>0</v>
      </c>
      <c r="K32" s="459"/>
      <c r="L32" s="468">
        <f>SUM(M21*L22)</f>
        <v>254518</v>
      </c>
      <c r="M32" s="469"/>
      <c r="N32" s="470">
        <f>SUM(D32:M32)</f>
        <v>254518</v>
      </c>
      <c r="O32" s="471"/>
      <c r="P32" s="472"/>
      <c r="Q32" s="462"/>
      <c r="R32" s="431"/>
      <c r="S32" s="431"/>
      <c r="T32" s="16"/>
    </row>
    <row r="33" spans="1:19" ht="30.75" customHeight="1">
      <c r="A33" s="25"/>
      <c r="B33" s="25" t="s">
        <v>39</v>
      </c>
      <c r="C33" s="25"/>
      <c r="D33" s="25"/>
      <c r="E33" s="25"/>
      <c r="F33" s="25"/>
      <c r="G33" s="25"/>
      <c r="H33" s="25"/>
      <c r="I33" s="25"/>
      <c r="J33" s="25"/>
      <c r="K33" s="25"/>
      <c r="L33" s="25"/>
      <c r="M33" s="25"/>
      <c r="N33" s="25"/>
      <c r="O33" s="25"/>
      <c r="P33" s="25"/>
      <c r="Q33" s="25"/>
      <c r="R33" s="25"/>
      <c r="S33" s="25"/>
    </row>
    <row r="34" spans="1:19" ht="21.75" customHeight="1">
      <c r="A34" s="25" t="s">
        <v>86</v>
      </c>
      <c r="B34" s="25" t="s">
        <v>87</v>
      </c>
      <c r="C34" s="25"/>
      <c r="D34" s="264"/>
      <c r="E34" s="264"/>
      <c r="F34" s="25"/>
      <c r="G34" s="25"/>
      <c r="H34" s="25"/>
      <c r="I34" s="25"/>
      <c r="J34" s="25"/>
      <c r="K34" s="25"/>
      <c r="L34" s="25"/>
      <c r="M34" s="25"/>
      <c r="N34" s="25"/>
      <c r="O34" s="25"/>
      <c r="P34" s="25"/>
      <c r="Q34" s="25"/>
      <c r="R34" s="25"/>
      <c r="S34" s="25"/>
    </row>
  </sheetData>
  <sheetProtection algorithmName="SHA-512" hashValue="UF7NDXz7/SXHQv7awijvVNmkBKJqHwWFQ7j3OUKX3sbVpE4lEkQSEep2dMrdmTgw0rXtuc0ZhgqxbKsK5qFfEA==" saltValue="IWaJ3jWobodt3LWAGaViuA==" spinCount="100000" sheet="1" objects="1" scenarios="1"/>
  <mergeCells count="113">
    <mergeCell ref="S5:S6"/>
    <mergeCell ref="R3:S3"/>
    <mergeCell ref="C5:C6"/>
    <mergeCell ref="D5:E6"/>
    <mergeCell ref="F5:G6"/>
    <mergeCell ref="H5:I6"/>
    <mergeCell ref="J5:K6"/>
    <mergeCell ref="L5:M6"/>
    <mergeCell ref="N5:O6"/>
    <mergeCell ref="P5:Q6"/>
    <mergeCell ref="R5:R6"/>
    <mergeCell ref="A3:O3"/>
    <mergeCell ref="T7:V8"/>
    <mergeCell ref="D8:E8"/>
    <mergeCell ref="F8:G8"/>
    <mergeCell ref="H8:I8"/>
    <mergeCell ref="J8:K8"/>
    <mergeCell ref="L8:M8"/>
    <mergeCell ref="N8:O8"/>
    <mergeCell ref="P8:Q8"/>
    <mergeCell ref="D7:E7"/>
    <mergeCell ref="F7:G7"/>
    <mergeCell ref="H7:I7"/>
    <mergeCell ref="J7:K7"/>
    <mergeCell ref="L7:M7"/>
    <mergeCell ref="N7:O7"/>
    <mergeCell ref="P7:Q7"/>
    <mergeCell ref="T9:V10"/>
    <mergeCell ref="B13:S13"/>
    <mergeCell ref="B14:C14"/>
    <mergeCell ref="D16:M16"/>
    <mergeCell ref="N16:P19"/>
    <mergeCell ref="B17:C17"/>
    <mergeCell ref="D17:G17"/>
    <mergeCell ref="H17:M17"/>
    <mergeCell ref="D18:E18"/>
    <mergeCell ref="D9:E9"/>
    <mergeCell ref="F9:G9"/>
    <mergeCell ref="H9:I9"/>
    <mergeCell ref="J9:K9"/>
    <mergeCell ref="L9:M9"/>
    <mergeCell ref="N9:O9"/>
    <mergeCell ref="F18:G18"/>
    <mergeCell ref="H18:I18"/>
    <mergeCell ref="J18:K18"/>
    <mergeCell ref="L18:M18"/>
    <mergeCell ref="D19:E19"/>
    <mergeCell ref="F19:G19"/>
    <mergeCell ref="H19:I19"/>
    <mergeCell ref="J19:K19"/>
    <mergeCell ref="P9:Q9"/>
    <mergeCell ref="T23:V24"/>
    <mergeCell ref="D24:E24"/>
    <mergeCell ref="F24:G24"/>
    <mergeCell ref="H24:I24"/>
    <mergeCell ref="J24:K24"/>
    <mergeCell ref="L24:M24"/>
    <mergeCell ref="D25:E25"/>
    <mergeCell ref="F25:G25"/>
    <mergeCell ref="H25:I25"/>
    <mergeCell ref="J25:K25"/>
    <mergeCell ref="L25:M25"/>
    <mergeCell ref="N20:P30"/>
    <mergeCell ref="D22:E22"/>
    <mergeCell ref="F22:G22"/>
    <mergeCell ref="H22:I22"/>
    <mergeCell ref="J22:K22"/>
    <mergeCell ref="L22:M22"/>
    <mergeCell ref="D23:E23"/>
    <mergeCell ref="F23:G23"/>
    <mergeCell ref="H23:I23"/>
    <mergeCell ref="J23:K23"/>
    <mergeCell ref="L23:M23"/>
    <mergeCell ref="D26:E26"/>
    <mergeCell ref="F26:G26"/>
    <mergeCell ref="Q32:S32"/>
    <mergeCell ref="D31:E31"/>
    <mergeCell ref="F31:G31"/>
    <mergeCell ref="H31:I31"/>
    <mergeCell ref="J31:K31"/>
    <mergeCell ref="L31:M31"/>
    <mergeCell ref="F28:G28"/>
    <mergeCell ref="H28:I28"/>
    <mergeCell ref="J28:K28"/>
    <mergeCell ref="L28:M28"/>
    <mergeCell ref="D29:E29"/>
    <mergeCell ref="F29:G29"/>
    <mergeCell ref="H29:I29"/>
    <mergeCell ref="J29:K29"/>
    <mergeCell ref="L29:M29"/>
    <mergeCell ref="D28:E28"/>
    <mergeCell ref="L30:M30"/>
    <mergeCell ref="L32:M32"/>
    <mergeCell ref="N32:P32"/>
    <mergeCell ref="B32:C32"/>
    <mergeCell ref="D32:E32"/>
    <mergeCell ref="F32:G32"/>
    <mergeCell ref="H32:I32"/>
    <mergeCell ref="J32:K32"/>
    <mergeCell ref="D30:E30"/>
    <mergeCell ref="F30:G30"/>
    <mergeCell ref="H30:I30"/>
    <mergeCell ref="J30:K30"/>
    <mergeCell ref="B20:C21"/>
    <mergeCell ref="B22:C22"/>
    <mergeCell ref="H26:I26"/>
    <mergeCell ref="J26:K26"/>
    <mergeCell ref="L26:M26"/>
    <mergeCell ref="D27:E27"/>
    <mergeCell ref="F27:G27"/>
    <mergeCell ref="H27:I27"/>
    <mergeCell ref="J27:K27"/>
    <mergeCell ref="L27:M27"/>
  </mergeCells>
  <phoneticPr fontId="3"/>
  <dataValidations xWindow="280" yWindow="664" count="15">
    <dataValidation allowBlank="1" showInputMessage="1" showErrorMessage="1" prompt="補助基準単価（A)×予定件数（B)の値が反映されますので入力不要です" sqref="D32:M32" xr:uid="{00000000-0002-0000-0200-000000000000}"/>
    <dataValidation allowBlank="1" showInputMessage="1" showErrorMessage="1" promptTitle="都補助所要額" prompt="入力不要です。都補助基本額(F)×補助率(G)の値を反映します" sqref="P9:Q9" xr:uid="{00000000-0002-0000-0200-000001000000}"/>
    <dataValidation allowBlank="1" showInputMessage="1" showErrorMessage="1" promptTitle="都補助基本額" prompt="入力不要です。差引額(C)対象経費の支出予定額(D)と基準算定額(E)のいずれか低い額を反映します。" sqref="L9:M9" xr:uid="{00000000-0002-0000-0200-000002000000}"/>
    <dataValidation allowBlank="1" showInputMessage="1" showErrorMessage="1" promptTitle="基準算定額" prompt="入力不要です。第4号様式の基準算定額を反映します。" sqref="J9:K9" xr:uid="{00000000-0002-0000-0200-000003000000}"/>
    <dataValidation allowBlank="1" showInputMessage="1" showErrorMessage="1" prompt="基準算定額の合計が反映されるので入力不要です" sqref="N32:P32" xr:uid="{00000000-0002-0000-0200-000004000000}"/>
    <dataValidation allowBlank="1" showInputMessage="1" showErrorMessage="1" prompt="入力不要です。100mmミラーカメラ対象者の合計人数を反映します。_x000a__x000a_内訳欄に施設名及び対象人数を入力してください。" sqref="L22:M22 F22:G22" xr:uid="{00000000-0002-0000-0200-000005000000}"/>
    <dataValidation allowBlank="1" showInputMessage="1" showErrorMessage="1" prompt="入力不要です。70mmミラーカメラ対象者の合計人数を反映します。_x000a__x000a_内訳欄に施設名及び対象人数を入力してください。" sqref="J22:K22 D22:E22" xr:uid="{00000000-0002-0000-0200-000006000000}"/>
    <dataValidation allowBlank="1" showInputMessage="1" showErrorMessage="1" prompt="入力不要です。レンズカメラ対象者の合計人数を反映します。_x000a__x000a_内訳欄に施設名及び対象人数を入力してください。" sqref="H22:I22" xr:uid="{00000000-0002-0000-0200-000007000000}"/>
    <dataValidation allowBlank="1" showInputMessage="1" showErrorMessage="1" promptTitle="総事業費" prompt="総事業費とは、健診に要する経費の総額です。１つの契約の中で、結核の定期健康診断以外の健診も併せて実施している場合、それらの経費も含めます。" sqref="C9" xr:uid="{00000000-0002-0000-0200-000008000000}"/>
    <dataValidation allowBlank="1" showInputMessage="1" showErrorMessage="1" promptTitle="差引額" prompt="入力不要です。総事業費（A)から寄付金その他収入額（B)を差し引いた値を反映します。_x000a_" sqref="F9:G9" xr:uid="{00000000-0002-0000-0200-000009000000}"/>
    <dataValidation allowBlank="1" showInputMessage="1" showErrorMessage="1" promptTitle="対象経費の支出予定額" prompt="対象経費とは、補助対象者の結核の定期健康診断に係る経費となります。" sqref="H9:I9" xr:uid="{00000000-0002-0000-0200-00000A000000}"/>
    <dataValidation allowBlank="1" showInputMessage="1" showErrorMessage="1" promptTitle="寄附金その他の収入額" prompt="健診を実施するに当たり、寄附金、その他の収入がある場合は、こちらに入力します。" sqref="D9:E9" xr:uid="{00000000-0002-0000-0200-00000B000000}"/>
    <dataValidation allowBlank="1" showInputMessage="1" showErrorMessage="1" prompt="健診受診人数を_x000a_施設・実施時期別に入力してください。_x000a_" sqref="D23:M23" xr:uid="{00000000-0002-0000-0200-00000C000000}"/>
    <dataValidation allowBlank="1" showInputMessage="1" showErrorMessage="1" prompt="施設名・実施時期を入力してください。_x000a_" sqref="C23" xr:uid="{00000000-0002-0000-0200-00000D000000}"/>
    <dataValidation allowBlank="1" showInputMessage="1" showErrorMessage="1" promptTitle="当初から変更があった場合" prompt="変更後の交付決定額を記入するようにご注意ください。" sqref="R9" xr:uid="{00000000-0002-0000-0200-00000E000000}"/>
  </dataValidations>
  <pageMargins left="0.59055118110236227" right="0.19685039370078741" top="0.59055118110236227" bottom="0.19685039370078741" header="0.51181102362204722" footer="0.51181102362204722"/>
  <pageSetup paperSize="9" scale="6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554"/>
  <sheetViews>
    <sheetView showGridLines="0" view="pageBreakPreview" zoomScaleNormal="100" zoomScaleSheetLayoutView="100" workbookViewId="0">
      <pane xSplit="1" ySplit="8" topLeftCell="B13" activePane="bottomRight" state="frozen"/>
      <selection activeCell="Q24" sqref="Q24"/>
      <selection pane="topRight" activeCell="Q24" sqref="Q24"/>
      <selection pane="bottomLeft" activeCell="Q24" sqref="Q24"/>
      <selection pane="bottomRight" activeCell="K9" sqref="K9:L16"/>
    </sheetView>
  </sheetViews>
  <sheetFormatPr defaultColWidth="9" defaultRowHeight="13.2"/>
  <cols>
    <col min="1" max="1" width="4.6640625" customWidth="1"/>
    <col min="2" max="2" width="18.6640625" customWidth="1"/>
    <col min="3" max="3" width="6.44140625" customWidth="1"/>
    <col min="4" max="4" width="14.6640625" style="74" customWidth="1"/>
    <col min="5" max="5" width="10.33203125" style="69" customWidth="1"/>
    <col min="6" max="6" width="10.33203125" customWidth="1"/>
    <col min="7" max="7" width="5.88671875" style="2" customWidth="1"/>
    <col min="8" max="8" width="17.77734375" customWidth="1"/>
    <col min="9" max="9" width="4.44140625" customWidth="1"/>
    <col min="10" max="10" width="17.77734375" customWidth="1"/>
    <col min="11" max="11" width="10.33203125" customWidth="1"/>
    <col min="12" max="12" width="9" customWidth="1"/>
    <col min="13" max="13" width="20.109375" customWidth="1"/>
    <col min="14" max="14" width="10" style="110" hidden="1" customWidth="1"/>
    <col min="15" max="15" width="9.33203125" style="110" hidden="1" customWidth="1"/>
    <col min="16" max="16" width="9" style="110" hidden="1" customWidth="1"/>
    <col min="17" max="17" width="0" hidden="1" customWidth="1"/>
    <col min="18" max="18" width="22.77734375" hidden="1" customWidth="1"/>
    <col min="19" max="19" width="24.6640625" customWidth="1"/>
    <col min="20" max="20" width="21.88671875" customWidth="1"/>
    <col min="21" max="21" width="23" customWidth="1"/>
    <col min="22" max="22" width="23.44140625" customWidth="1"/>
  </cols>
  <sheetData>
    <row r="1" spans="1:20" ht="40.200000000000003" customHeight="1">
      <c r="A1" s="34"/>
      <c r="B1" s="23"/>
      <c r="C1" s="65"/>
      <c r="D1" s="70"/>
      <c r="E1" s="66"/>
      <c r="F1" s="65"/>
      <c r="G1" s="144"/>
      <c r="H1" s="65"/>
      <c r="I1" s="65"/>
      <c r="J1" s="65"/>
      <c r="K1" s="65"/>
      <c r="L1" s="6"/>
      <c r="M1" s="6"/>
    </row>
    <row r="2" spans="1:20" ht="30" customHeight="1">
      <c r="A2" s="64"/>
      <c r="B2" s="6"/>
      <c r="C2" s="6"/>
      <c r="D2" s="71"/>
      <c r="E2" s="67"/>
      <c r="F2" s="6"/>
      <c r="G2" s="145"/>
      <c r="H2" s="6"/>
      <c r="I2" s="6"/>
      <c r="J2" s="6"/>
      <c r="K2" s="6"/>
      <c r="L2" s="6"/>
      <c r="M2" s="6"/>
      <c r="N2" s="550"/>
      <c r="O2" s="550"/>
    </row>
    <row r="3" spans="1:20" ht="13.2" customHeight="1">
      <c r="A3" s="25" t="s">
        <v>230</v>
      </c>
      <c r="B3" s="25"/>
      <c r="C3" s="25"/>
      <c r="D3" s="270"/>
      <c r="E3" s="30"/>
      <c r="F3" s="25"/>
      <c r="G3" s="135"/>
      <c r="H3" s="25"/>
      <c r="I3" s="25"/>
      <c r="J3" s="25"/>
      <c r="K3" s="25"/>
      <c r="L3" s="244"/>
      <c r="M3" s="271"/>
      <c r="N3" s="109"/>
    </row>
    <row r="4" spans="1:20" s="1" customFormat="1" ht="16.5" customHeight="1">
      <c r="A4" s="383" t="s">
        <v>231</v>
      </c>
      <c r="B4" s="272"/>
      <c r="C4" s="272"/>
      <c r="D4" s="272"/>
      <c r="E4" s="272"/>
      <c r="F4" s="272"/>
      <c r="G4" s="272"/>
      <c r="H4" s="272"/>
      <c r="I4" s="272"/>
      <c r="J4" s="272"/>
      <c r="K4" s="30"/>
      <c r="L4" s="273" t="s">
        <v>233</v>
      </c>
      <c r="M4" s="274">
        <f>IF(補助金番号=0, "", 補助金番号)</f>
        <v>9999</v>
      </c>
      <c r="N4" s="109"/>
      <c r="O4" s="110"/>
      <c r="P4" s="110"/>
    </row>
    <row r="5" spans="1:20" ht="13.5" customHeight="1">
      <c r="A5" s="25"/>
      <c r="B5" s="25"/>
      <c r="C5" s="25"/>
      <c r="D5" s="270"/>
      <c r="E5" s="30"/>
      <c r="F5" s="25"/>
      <c r="G5" s="135"/>
      <c r="H5" s="244"/>
      <c r="I5" s="244"/>
      <c r="J5" s="244"/>
      <c r="K5" s="244"/>
      <c r="L5" s="273" t="s">
        <v>84</v>
      </c>
      <c r="M5" s="275" t="str">
        <f>IF(法人名=0, "", 法人名)</f>
        <v>学校法人東京都庁大学</v>
      </c>
      <c r="N5" s="115"/>
      <c r="O5" s="114"/>
    </row>
    <row r="6" spans="1:20" ht="13.5" customHeight="1">
      <c r="A6" s="25"/>
      <c r="B6" s="25"/>
      <c r="C6" s="25"/>
      <c r="D6" s="270"/>
      <c r="E6" s="30"/>
      <c r="F6" s="25"/>
      <c r="G6" s="135"/>
      <c r="H6" s="244"/>
      <c r="I6" s="244"/>
      <c r="J6" s="244"/>
      <c r="K6" s="244"/>
      <c r="L6" s="276"/>
      <c r="M6" s="277"/>
      <c r="N6" s="109"/>
    </row>
    <row r="7" spans="1:20" ht="13.5" customHeight="1" thickBot="1">
      <c r="A7" s="25"/>
      <c r="B7" s="25"/>
      <c r="C7" s="25"/>
      <c r="D7" s="270"/>
      <c r="E7" s="30"/>
      <c r="F7" s="25"/>
      <c r="G7" s="135"/>
      <c r="H7" s="244"/>
      <c r="I7" s="244"/>
      <c r="J7" s="244"/>
      <c r="K7" s="244"/>
      <c r="L7" s="278"/>
      <c r="M7" s="279"/>
      <c r="N7" s="108" t="s">
        <v>187</v>
      </c>
      <c r="O7" s="108"/>
      <c r="P7" s="117" t="s">
        <v>188</v>
      </c>
      <c r="Q7" s="2"/>
      <c r="R7" t="s">
        <v>253</v>
      </c>
      <c r="S7" s="2"/>
    </row>
    <row r="8" spans="1:20" ht="36" customHeight="1" thickBot="1">
      <c r="A8" s="280"/>
      <c r="B8" s="281" t="s">
        <v>48</v>
      </c>
      <c r="C8" s="545" t="s">
        <v>235</v>
      </c>
      <c r="D8" s="546"/>
      <c r="E8" s="546"/>
      <c r="F8" s="547"/>
      <c r="G8" s="282"/>
      <c r="H8" s="282" t="s">
        <v>234</v>
      </c>
      <c r="I8" s="282"/>
      <c r="J8" s="282"/>
      <c r="K8" s="543" t="s">
        <v>275</v>
      </c>
      <c r="L8" s="544"/>
      <c r="M8" s="283" t="s">
        <v>47</v>
      </c>
      <c r="N8" s="116" t="s">
        <v>185</v>
      </c>
      <c r="O8" s="108" t="s">
        <v>186</v>
      </c>
      <c r="P8" s="117" t="s">
        <v>189</v>
      </c>
      <c r="Q8" s="2"/>
      <c r="R8" s="2" t="s">
        <v>254</v>
      </c>
      <c r="S8" s="21"/>
      <c r="T8" s="21"/>
    </row>
    <row r="9" spans="1:20" ht="18" customHeight="1" thickTop="1" thickBot="1">
      <c r="A9" s="284"/>
      <c r="B9" s="285" t="s">
        <v>72</v>
      </c>
      <c r="C9" s="286"/>
      <c r="D9" s="287" t="s">
        <v>46</v>
      </c>
      <c r="E9" s="288" t="s">
        <v>42</v>
      </c>
      <c r="F9" s="289">
        <v>300</v>
      </c>
      <c r="G9" s="290" t="s">
        <v>294</v>
      </c>
      <c r="H9" s="291">
        <v>45397</v>
      </c>
      <c r="I9" s="292" t="s">
        <v>210</v>
      </c>
      <c r="J9" s="293">
        <v>45412</v>
      </c>
      <c r="K9" s="558" t="s">
        <v>295</v>
      </c>
      <c r="L9" s="559"/>
      <c r="M9" s="548" t="s">
        <v>161</v>
      </c>
      <c r="N9" s="109">
        <f>F9+F17</f>
        <v>458</v>
      </c>
      <c r="O9" s="110">
        <f>F10+F18</f>
        <v>45</v>
      </c>
      <c r="P9" s="110">
        <f>F14+F22</f>
        <v>0</v>
      </c>
      <c r="R9" s="142">
        <f>H9</f>
        <v>45397</v>
      </c>
      <c r="S9" s="21"/>
      <c r="T9" s="21"/>
    </row>
    <row r="10" spans="1:20" ht="18" customHeight="1" thickTop="1">
      <c r="A10" s="294"/>
      <c r="B10" s="295" t="s">
        <v>142</v>
      </c>
      <c r="C10" s="296"/>
      <c r="D10" s="297" t="s">
        <v>149</v>
      </c>
      <c r="E10" s="298" t="s">
        <v>42</v>
      </c>
      <c r="F10" s="299">
        <v>45</v>
      </c>
      <c r="G10" s="300"/>
      <c r="H10" s="301"/>
      <c r="I10" s="301"/>
      <c r="J10" s="302"/>
      <c r="K10" s="560"/>
      <c r="L10" s="561"/>
      <c r="M10" s="549"/>
      <c r="N10" s="109"/>
      <c r="R10" s="142">
        <f>J9</f>
        <v>45412</v>
      </c>
    </row>
    <row r="11" spans="1:20" ht="18" customHeight="1" thickBot="1">
      <c r="A11" s="294"/>
      <c r="B11" s="303" t="s">
        <v>45</v>
      </c>
      <c r="C11" s="296" t="s">
        <v>154</v>
      </c>
      <c r="D11" s="304" t="s">
        <v>145</v>
      </c>
      <c r="E11" s="305" t="s">
        <v>143</v>
      </c>
      <c r="F11" s="299">
        <v>10</v>
      </c>
      <c r="G11" s="306" t="s">
        <v>296</v>
      </c>
      <c r="H11" s="307">
        <v>45540</v>
      </c>
      <c r="I11" s="308" t="s">
        <v>210</v>
      </c>
      <c r="J11" s="309">
        <v>45540</v>
      </c>
      <c r="K11" s="562"/>
      <c r="L11" s="563"/>
      <c r="M11" s="549"/>
      <c r="N11" s="109"/>
      <c r="P11" s="112"/>
      <c r="R11" s="142">
        <f>J11</f>
        <v>45540</v>
      </c>
    </row>
    <row r="12" spans="1:20" ht="18" customHeight="1" thickTop="1">
      <c r="A12" s="294"/>
      <c r="B12" s="556" t="s">
        <v>293</v>
      </c>
      <c r="C12" s="296"/>
      <c r="D12" s="304" t="s">
        <v>147</v>
      </c>
      <c r="E12" s="305" t="s">
        <v>41</v>
      </c>
      <c r="F12" s="299">
        <v>5</v>
      </c>
      <c r="G12" s="310"/>
      <c r="H12" s="311" t="s">
        <v>297</v>
      </c>
      <c r="I12" s="312"/>
      <c r="J12" s="313"/>
      <c r="K12" s="562"/>
      <c r="L12" s="563"/>
      <c r="M12" s="314" t="s">
        <v>162</v>
      </c>
      <c r="N12" s="109"/>
      <c r="P12" s="112"/>
      <c r="R12" s="142">
        <f>J13</f>
        <v>45413</v>
      </c>
    </row>
    <row r="13" spans="1:20" ht="18" customHeight="1" thickBot="1">
      <c r="A13" s="294">
        <v>1</v>
      </c>
      <c r="B13" s="557"/>
      <c r="C13" s="296"/>
      <c r="D13" s="304" t="s">
        <v>148</v>
      </c>
      <c r="E13" s="305" t="s">
        <v>41</v>
      </c>
      <c r="F13" s="315"/>
      <c r="G13" s="316" t="s">
        <v>298</v>
      </c>
      <c r="H13" s="317">
        <v>45413</v>
      </c>
      <c r="I13" s="318" t="s">
        <v>210</v>
      </c>
      <c r="J13" s="319">
        <v>45413</v>
      </c>
      <c r="K13" s="562"/>
      <c r="L13" s="563"/>
      <c r="M13" s="320" t="s">
        <v>160</v>
      </c>
      <c r="N13" s="111"/>
      <c r="O13" s="112"/>
      <c r="P13" s="112"/>
      <c r="R13" s="142">
        <f>J15</f>
        <v>45483</v>
      </c>
    </row>
    <row r="14" spans="1:20" ht="22.2" customHeight="1" thickTop="1">
      <c r="A14" s="294"/>
      <c r="B14" s="321" t="s">
        <v>150</v>
      </c>
      <c r="C14" s="551" t="s">
        <v>43</v>
      </c>
      <c r="D14" s="322" t="s">
        <v>151</v>
      </c>
      <c r="E14" s="323" t="s">
        <v>42</v>
      </c>
      <c r="F14" s="324"/>
      <c r="G14" s="300"/>
      <c r="H14" s="325" t="s">
        <v>299</v>
      </c>
      <c r="I14" s="301"/>
      <c r="J14" s="302"/>
      <c r="K14" s="562"/>
      <c r="L14" s="563"/>
      <c r="M14" s="326"/>
      <c r="N14" s="109"/>
      <c r="P14" s="112"/>
      <c r="R14" s="142">
        <f>J17</f>
        <v>45453</v>
      </c>
    </row>
    <row r="15" spans="1:20" ht="33" customHeight="1">
      <c r="A15" s="294"/>
      <c r="B15" s="327"/>
      <c r="C15" s="552"/>
      <c r="D15" s="304" t="s">
        <v>152</v>
      </c>
      <c r="E15" s="305" t="s">
        <v>41</v>
      </c>
      <c r="F15" s="328"/>
      <c r="G15" s="329" t="s">
        <v>300</v>
      </c>
      <c r="H15" s="330">
        <v>45474</v>
      </c>
      <c r="I15" s="331" t="s">
        <v>210</v>
      </c>
      <c r="J15" s="332">
        <v>45483</v>
      </c>
      <c r="K15" s="562"/>
      <c r="L15" s="563"/>
      <c r="M15" s="333"/>
      <c r="N15" s="109"/>
      <c r="P15" s="112"/>
      <c r="R15" s="142">
        <f>J19</f>
        <v>0</v>
      </c>
    </row>
    <row r="16" spans="1:20" ht="30" customHeight="1" thickBot="1">
      <c r="A16" s="334"/>
      <c r="B16" s="553" t="s">
        <v>157</v>
      </c>
      <c r="C16" s="554"/>
      <c r="D16" s="554"/>
      <c r="E16" s="555"/>
      <c r="F16" s="335">
        <f>F9+F10+F14</f>
        <v>345</v>
      </c>
      <c r="G16" s="336"/>
      <c r="H16" s="337" t="s">
        <v>301</v>
      </c>
      <c r="I16" s="338"/>
      <c r="J16" s="339"/>
      <c r="K16" s="564"/>
      <c r="L16" s="565"/>
      <c r="M16" s="340"/>
      <c r="N16" s="109"/>
      <c r="P16" s="112"/>
      <c r="R16" s="142">
        <f>J21</f>
        <v>0</v>
      </c>
    </row>
    <row r="17" spans="1:18" ht="18" customHeight="1" thickTop="1" thickBot="1">
      <c r="A17" s="284"/>
      <c r="B17" s="285" t="s">
        <v>73</v>
      </c>
      <c r="C17" s="341"/>
      <c r="D17" s="342" t="s">
        <v>46</v>
      </c>
      <c r="E17" s="343" t="s">
        <v>42</v>
      </c>
      <c r="F17" s="289">
        <v>158</v>
      </c>
      <c r="G17" s="344" t="s">
        <v>294</v>
      </c>
      <c r="H17" s="291">
        <v>45448</v>
      </c>
      <c r="I17" s="345" t="s">
        <v>210</v>
      </c>
      <c r="J17" s="346">
        <v>45453</v>
      </c>
      <c r="K17" s="578" t="s">
        <v>303</v>
      </c>
      <c r="L17" s="579"/>
      <c r="M17" s="548" t="s">
        <v>161</v>
      </c>
      <c r="N17" s="109"/>
      <c r="R17" s="143">
        <f>MAX(R11:R16)</f>
        <v>45540</v>
      </c>
    </row>
    <row r="18" spans="1:18" ht="18" customHeight="1" thickTop="1">
      <c r="A18" s="294"/>
      <c r="B18" s="295" t="s">
        <v>142</v>
      </c>
      <c r="C18" s="296"/>
      <c r="D18" s="347" t="s">
        <v>149</v>
      </c>
      <c r="E18" s="348" t="s">
        <v>42</v>
      </c>
      <c r="F18" s="349"/>
      <c r="G18" s="310"/>
      <c r="H18" s="312"/>
      <c r="I18" s="312"/>
      <c r="J18" s="313"/>
      <c r="K18" s="580"/>
      <c r="L18" s="581"/>
      <c r="M18" s="549"/>
      <c r="N18" s="109"/>
    </row>
    <row r="19" spans="1:18" ht="18" customHeight="1" thickBot="1">
      <c r="A19" s="294"/>
      <c r="B19" s="303" t="s">
        <v>153</v>
      </c>
      <c r="C19" s="296" t="s">
        <v>154</v>
      </c>
      <c r="D19" s="304" t="s">
        <v>144</v>
      </c>
      <c r="E19" s="350" t="s">
        <v>143</v>
      </c>
      <c r="F19" s="349"/>
      <c r="G19" s="351"/>
      <c r="H19" s="352"/>
      <c r="I19" s="353" t="s">
        <v>210</v>
      </c>
      <c r="J19" s="354"/>
      <c r="K19" s="580"/>
      <c r="L19" s="581"/>
      <c r="M19" s="549"/>
      <c r="N19" s="109"/>
    </row>
    <row r="20" spans="1:18" ht="18" customHeight="1" thickTop="1">
      <c r="A20" s="294"/>
      <c r="B20" s="556" t="s">
        <v>302</v>
      </c>
      <c r="C20" s="355"/>
      <c r="D20" s="304" t="s">
        <v>146</v>
      </c>
      <c r="E20" s="350" t="s">
        <v>41</v>
      </c>
      <c r="F20" s="349"/>
      <c r="G20" s="300"/>
      <c r="H20" s="301"/>
      <c r="I20" s="301"/>
      <c r="J20" s="302"/>
      <c r="K20" s="580"/>
      <c r="L20" s="581"/>
      <c r="M20" s="314" t="s">
        <v>162</v>
      </c>
      <c r="N20" s="109"/>
    </row>
    <row r="21" spans="1:18" ht="18" customHeight="1" thickBot="1">
      <c r="A21" s="294">
        <v>2</v>
      </c>
      <c r="B21" s="557"/>
      <c r="C21" s="355"/>
      <c r="D21" s="304" t="s">
        <v>148</v>
      </c>
      <c r="E21" s="350" t="s">
        <v>41</v>
      </c>
      <c r="F21" s="315"/>
      <c r="G21" s="310"/>
      <c r="H21" s="356"/>
      <c r="I21" s="357" t="s">
        <v>210</v>
      </c>
      <c r="J21" s="358"/>
      <c r="K21" s="580"/>
      <c r="L21" s="581"/>
      <c r="M21" s="320" t="s">
        <v>160</v>
      </c>
      <c r="N21" s="109"/>
    </row>
    <row r="22" spans="1:18" ht="22.2" customHeight="1" thickTop="1">
      <c r="A22" s="294"/>
      <c r="B22" s="321" t="s">
        <v>44</v>
      </c>
      <c r="C22" s="551" t="s">
        <v>43</v>
      </c>
      <c r="D22" s="359" t="s">
        <v>151</v>
      </c>
      <c r="E22" s="360" t="s">
        <v>42</v>
      </c>
      <c r="F22" s="361"/>
      <c r="G22" s="362"/>
      <c r="H22" s="312"/>
      <c r="I22" s="312"/>
      <c r="J22" s="313"/>
      <c r="K22" s="580"/>
      <c r="L22" s="581"/>
      <c r="M22" s="363"/>
      <c r="N22" s="109"/>
    </row>
    <row r="23" spans="1:18" ht="28.2" customHeight="1" thickBot="1">
      <c r="A23" s="294"/>
      <c r="B23" s="327"/>
      <c r="C23" s="552"/>
      <c r="D23" s="304" t="s">
        <v>152</v>
      </c>
      <c r="E23" s="305" t="s">
        <v>41</v>
      </c>
      <c r="F23" s="364"/>
      <c r="G23" s="365"/>
      <c r="H23" s="366"/>
      <c r="I23" s="366"/>
      <c r="J23" s="367"/>
      <c r="K23" s="582"/>
      <c r="L23" s="583"/>
      <c r="M23" s="363"/>
      <c r="N23" s="109"/>
    </row>
    <row r="24" spans="1:18" ht="30" customHeight="1" thickTop="1" thickBot="1">
      <c r="A24" s="334"/>
      <c r="B24" s="572" t="s">
        <v>155</v>
      </c>
      <c r="C24" s="573"/>
      <c r="D24" s="573"/>
      <c r="E24" s="574"/>
      <c r="F24" s="335">
        <f>F17+F18+F22</f>
        <v>158</v>
      </c>
      <c r="G24" s="368"/>
      <c r="H24" s="575"/>
      <c r="I24" s="575"/>
      <c r="J24" s="575"/>
      <c r="K24" s="575"/>
      <c r="L24" s="576"/>
      <c r="M24" s="577"/>
      <c r="N24" s="109"/>
    </row>
    <row r="25" spans="1:18" ht="45" customHeight="1" thickBot="1">
      <c r="A25" s="569" t="s">
        <v>156</v>
      </c>
      <c r="B25" s="570"/>
      <c r="C25" s="570"/>
      <c r="D25" s="570"/>
      <c r="E25" s="571"/>
      <c r="F25" s="369">
        <f>F16+F24</f>
        <v>503</v>
      </c>
      <c r="G25" s="370"/>
      <c r="H25" s="371"/>
      <c r="I25" s="371"/>
      <c r="J25" s="371"/>
      <c r="K25" s="371"/>
      <c r="L25" s="372"/>
      <c r="M25" s="373"/>
      <c r="N25" s="109"/>
    </row>
    <row r="26" spans="1:18" ht="14.4" customHeight="1">
      <c r="A26" s="374"/>
      <c r="B26" s="374"/>
      <c r="C26" s="374"/>
      <c r="D26" s="375"/>
      <c r="E26" s="376"/>
      <c r="F26" s="377"/>
      <c r="G26" s="378"/>
      <c r="H26" s="379"/>
      <c r="I26" s="379"/>
      <c r="J26" s="379"/>
      <c r="K26" s="379"/>
      <c r="L26" s="25"/>
      <c r="M26" s="25"/>
      <c r="N26" s="109"/>
    </row>
    <row r="27" spans="1:18" ht="19.95" customHeight="1">
      <c r="A27" s="380" t="s">
        <v>40</v>
      </c>
      <c r="B27" s="381"/>
      <c r="C27" s="381"/>
      <c r="D27" s="381"/>
      <c r="E27" s="382"/>
      <c r="F27" s="381"/>
      <c r="G27" s="382"/>
      <c r="H27" s="381"/>
      <c r="I27" s="381"/>
      <c r="J27" s="381"/>
      <c r="K27" s="381"/>
      <c r="L27" s="381"/>
      <c r="M27" s="381"/>
      <c r="N27" s="109"/>
    </row>
    <row r="28" spans="1:18" ht="19.95" customHeight="1">
      <c r="A28" s="566" t="s">
        <v>168</v>
      </c>
      <c r="B28" s="567"/>
      <c r="C28" s="567"/>
      <c r="D28" s="567"/>
      <c r="E28" s="567"/>
      <c r="F28" s="567"/>
      <c r="G28" s="567"/>
      <c r="H28" s="567"/>
      <c r="I28" s="567"/>
      <c r="J28" s="567"/>
      <c r="K28" s="567"/>
      <c r="L28" s="567"/>
      <c r="M28" s="568"/>
      <c r="N28" s="109"/>
    </row>
    <row r="29" spans="1:18" ht="19.95" customHeight="1">
      <c r="A29" s="566" t="s">
        <v>167</v>
      </c>
      <c r="B29" s="567"/>
      <c r="C29" s="567"/>
      <c r="D29" s="567"/>
      <c r="E29" s="567"/>
      <c r="F29" s="567"/>
      <c r="G29" s="567"/>
      <c r="H29" s="567"/>
      <c r="I29" s="567"/>
      <c r="J29" s="567"/>
      <c r="K29" s="567"/>
      <c r="L29" s="567"/>
      <c r="M29" s="568"/>
      <c r="N29" s="109"/>
    </row>
    <row r="30" spans="1:18" ht="19.95" customHeight="1">
      <c r="A30" s="380" t="s">
        <v>166</v>
      </c>
      <c r="B30" s="380"/>
      <c r="C30" s="381"/>
      <c r="D30" s="380"/>
      <c r="E30" s="382"/>
      <c r="F30" s="381"/>
      <c r="G30" s="382"/>
      <c r="H30" s="381"/>
      <c r="I30" s="381"/>
      <c r="J30" s="381"/>
      <c r="K30" s="381"/>
      <c r="L30" s="381"/>
      <c r="M30" s="381"/>
      <c r="N30" s="109"/>
    </row>
    <row r="31" spans="1:18" ht="19.95" customHeight="1">
      <c r="A31" s="380" t="s">
        <v>165</v>
      </c>
      <c r="B31" s="380"/>
      <c r="C31" s="381"/>
      <c r="D31" s="380"/>
      <c r="E31" s="382"/>
      <c r="F31" s="381"/>
      <c r="G31" s="382"/>
      <c r="H31" s="381"/>
      <c r="I31" s="381"/>
      <c r="J31" s="381"/>
      <c r="K31" s="381"/>
      <c r="L31" s="381"/>
      <c r="M31" s="381"/>
      <c r="N31" s="109"/>
    </row>
    <row r="32" spans="1:18" ht="19.95" customHeight="1">
      <c r="A32" s="380" t="s">
        <v>164</v>
      </c>
      <c r="B32" s="381"/>
      <c r="C32" s="380"/>
      <c r="D32" s="381"/>
      <c r="E32" s="382"/>
      <c r="F32" s="381"/>
      <c r="G32" s="382"/>
      <c r="H32" s="381"/>
      <c r="I32" s="381"/>
      <c r="J32" s="381"/>
      <c r="K32" s="381"/>
      <c r="L32" s="381"/>
      <c r="M32" s="381"/>
      <c r="N32" s="109"/>
    </row>
    <row r="33" spans="1:16" ht="19.95" customHeight="1">
      <c r="A33" s="380" t="s">
        <v>163</v>
      </c>
      <c r="B33" s="381"/>
      <c r="C33" s="381"/>
      <c r="D33" s="381"/>
      <c r="E33" s="382"/>
      <c r="F33" s="381"/>
      <c r="G33" s="382"/>
      <c r="H33" s="381"/>
      <c r="I33" s="381"/>
      <c r="J33" s="381"/>
      <c r="K33" s="381"/>
      <c r="L33" s="381"/>
      <c r="M33" s="381"/>
      <c r="N33" s="109"/>
    </row>
    <row r="34" spans="1:16" ht="10.199999999999999" customHeight="1">
      <c r="A34" s="19"/>
      <c r="B34" s="18"/>
      <c r="C34" s="18"/>
      <c r="D34" s="72"/>
      <c r="E34" s="68"/>
      <c r="F34" s="18"/>
      <c r="G34" s="146"/>
      <c r="H34" s="18"/>
      <c r="I34" s="18"/>
      <c r="J34" s="18"/>
      <c r="K34" s="18"/>
      <c r="L34" s="18"/>
      <c r="M34" s="18"/>
    </row>
    <row r="35" spans="1:16" s="18" customFormat="1" ht="10.5" customHeight="1">
      <c r="A35" s="19"/>
      <c r="D35" s="72"/>
      <c r="E35" s="68"/>
      <c r="G35" s="146"/>
      <c r="N35" s="110"/>
      <c r="O35" s="110"/>
      <c r="P35" s="118"/>
    </row>
    <row r="36" spans="1:16" s="18" customFormat="1" ht="10.5" customHeight="1">
      <c r="A36" s="19"/>
      <c r="B36" s="19"/>
      <c r="D36" s="73"/>
      <c r="E36" s="68"/>
      <c r="G36" s="146"/>
      <c r="N36" s="112"/>
      <c r="O36" s="110"/>
      <c r="P36" s="118"/>
    </row>
    <row r="37" spans="1:16" s="18" customFormat="1" ht="10.5" customHeight="1">
      <c r="A37" s="19"/>
      <c r="B37" s="19"/>
      <c r="D37" s="73"/>
      <c r="E37" s="68"/>
      <c r="G37" s="146"/>
      <c r="N37" s="110"/>
      <c r="O37" s="110"/>
      <c r="P37" s="118"/>
    </row>
    <row r="38" spans="1:16" s="18" customFormat="1" ht="10.5" customHeight="1">
      <c r="A38" s="19"/>
      <c r="C38" s="19"/>
      <c r="D38" s="72"/>
      <c r="E38" s="68"/>
      <c r="G38" s="146"/>
      <c r="N38" s="110"/>
      <c r="O38" s="110"/>
      <c r="P38" s="118"/>
    </row>
    <row r="39" spans="1:16" s="18" customFormat="1" ht="10.5" customHeight="1">
      <c r="A39" s="19"/>
      <c r="D39" s="72"/>
      <c r="E39" s="68"/>
      <c r="G39" s="146"/>
      <c r="N39" s="110"/>
      <c r="O39" s="110"/>
      <c r="P39" s="118"/>
    </row>
    <row r="40" spans="1:16" s="18" customFormat="1" ht="10.5" customHeight="1">
      <c r="A40" s="19"/>
      <c r="D40" s="72"/>
      <c r="E40" s="68"/>
      <c r="G40" s="146"/>
      <c r="N40" s="110"/>
      <c r="O40" s="110"/>
      <c r="P40" s="118"/>
    </row>
    <row r="41" spans="1:16" s="3" customFormat="1" ht="10.5" customHeight="1">
      <c r="A41" s="19"/>
      <c r="D41" s="72"/>
      <c r="E41" s="68"/>
      <c r="G41" s="147"/>
      <c r="N41" s="110"/>
      <c r="O41" s="110"/>
      <c r="P41" s="118"/>
    </row>
    <row r="42" spans="1:16" s="3" customFormat="1" ht="10.5" customHeight="1">
      <c r="A42" s="4"/>
      <c r="D42" s="72"/>
      <c r="E42" s="68"/>
      <c r="G42" s="147"/>
      <c r="N42" s="110"/>
      <c r="O42" s="110"/>
      <c r="P42" s="118"/>
    </row>
    <row r="43" spans="1:16">
      <c r="A43" s="21"/>
    </row>
    <row r="44" spans="1:16">
      <c r="A44" s="21"/>
      <c r="O44" s="119"/>
    </row>
    <row r="55" spans="14:15">
      <c r="N55" s="112"/>
    </row>
    <row r="64" spans="14:15">
      <c r="N64" s="120"/>
      <c r="O64" s="120"/>
    </row>
    <row r="73" spans="14:14">
      <c r="N73" s="112"/>
    </row>
    <row r="81" spans="14:14">
      <c r="N81" s="112"/>
    </row>
    <row r="85" spans="14:14">
      <c r="N85" s="112"/>
    </row>
    <row r="104" spans="14:15">
      <c r="N104" s="112"/>
    </row>
    <row r="109" spans="14:15">
      <c r="N109" s="119"/>
      <c r="O109" s="119"/>
    </row>
    <row r="110" spans="14:15">
      <c r="N110" s="114"/>
      <c r="O110" s="114"/>
    </row>
    <row r="111" spans="14:15">
      <c r="N111" s="112"/>
    </row>
    <row r="117" spans="14:15">
      <c r="N117" s="112"/>
      <c r="O117" s="112"/>
    </row>
    <row r="144" spans="14:14">
      <c r="N144" s="112"/>
    </row>
    <row r="149" spans="14:15">
      <c r="N149" s="112"/>
    </row>
    <row r="150" spans="14:15">
      <c r="N150" s="112"/>
      <c r="O150" s="112"/>
    </row>
    <row r="152" spans="14:15">
      <c r="N152" s="112"/>
      <c r="O152" s="112"/>
    </row>
    <row r="156" spans="14:15">
      <c r="N156" s="112"/>
      <c r="O156" s="112"/>
    </row>
    <row r="157" spans="14:15">
      <c r="N157" s="113"/>
      <c r="O157" s="113"/>
    </row>
    <row r="178" spans="14:14">
      <c r="N178" s="112"/>
    </row>
    <row r="203" spans="14:14">
      <c r="N203" s="121"/>
    </row>
    <row r="211" spans="14:15">
      <c r="N211" s="112"/>
    </row>
    <row r="220" spans="14:15">
      <c r="N220" s="112"/>
    </row>
    <row r="221" spans="14:15">
      <c r="N221" s="112"/>
      <c r="O221" s="112"/>
    </row>
    <row r="225" spans="14:15">
      <c r="N225" s="113"/>
      <c r="O225" s="114"/>
    </row>
    <row r="227" spans="14:15">
      <c r="N227" s="112"/>
    </row>
    <row r="236" spans="14:15">
      <c r="N236" s="112"/>
    </row>
    <row r="243" spans="14:14">
      <c r="N243" s="112"/>
    </row>
    <row r="272" spans="14:15">
      <c r="N272" s="112"/>
      <c r="O272" s="112"/>
    </row>
    <row r="279" spans="14:15">
      <c r="N279" s="114"/>
      <c r="O279" s="114"/>
    </row>
    <row r="283" spans="14:15">
      <c r="N283" s="112"/>
      <c r="O283" s="112"/>
    </row>
    <row r="289" spans="14:15">
      <c r="N289" s="112"/>
    </row>
    <row r="294" spans="14:15">
      <c r="N294" s="112"/>
      <c r="O294" s="112"/>
    </row>
    <row r="330" spans="14:14">
      <c r="N330" s="112"/>
    </row>
    <row r="337" spans="14:15">
      <c r="N337" s="112"/>
      <c r="O337" s="112"/>
    </row>
    <row r="338" spans="14:15">
      <c r="N338" s="112"/>
    </row>
    <row r="347" spans="14:15">
      <c r="N347" s="112"/>
    </row>
    <row r="359" spans="14:15">
      <c r="N359" s="112"/>
      <c r="O359" s="112"/>
    </row>
    <row r="374" spans="14:14">
      <c r="N374" s="112"/>
    </row>
    <row r="396" spans="14:14">
      <c r="N396" s="112"/>
    </row>
    <row r="398" spans="14:14">
      <c r="N398" s="112"/>
    </row>
    <row r="404" spans="14:15">
      <c r="N404" s="112"/>
    </row>
    <row r="407" spans="14:15">
      <c r="O407" s="119"/>
    </row>
    <row r="411" spans="14:15">
      <c r="N411" s="112"/>
    </row>
    <row r="433" spans="14:15">
      <c r="N433" s="112"/>
      <c r="O433" s="112"/>
    </row>
    <row r="452" spans="14:15">
      <c r="N452" s="112"/>
    </row>
    <row r="457" spans="14:15">
      <c r="N457" s="112"/>
    </row>
    <row r="459" spans="14:15">
      <c r="N459" s="114"/>
      <c r="O459" s="114"/>
    </row>
    <row r="461" spans="14:15">
      <c r="N461" s="112"/>
    </row>
    <row r="463" spans="14:15">
      <c r="N463" s="112"/>
      <c r="O463" s="112"/>
    </row>
    <row r="468" spans="14:15">
      <c r="N468" s="112"/>
      <c r="O468" s="112"/>
    </row>
    <row r="492" spans="14:15">
      <c r="N492" s="119"/>
      <c r="O492" s="119"/>
    </row>
    <row r="501" spans="14:15">
      <c r="N501" s="112"/>
      <c r="O501" s="112"/>
    </row>
    <row r="519" spans="14:15">
      <c r="N519" s="112"/>
      <c r="O519" s="112"/>
    </row>
    <row r="526" spans="14:15">
      <c r="N526" s="113"/>
      <c r="O526" s="114"/>
    </row>
    <row r="528" spans="14:15">
      <c r="O528" s="119"/>
    </row>
    <row r="531" spans="14:14">
      <c r="N531" s="112"/>
    </row>
    <row r="533" spans="14:14">
      <c r="N533" s="121"/>
    </row>
    <row r="554" spans="14:15">
      <c r="N554" s="113"/>
      <c r="O554" s="114"/>
    </row>
  </sheetData>
  <sheetProtection algorithmName="SHA-512" hashValue="T8sgTYePOvu6FnfoypMcjZoXEA4zRp254fO2piD3hDYbFJZh5qzC+O6XoYFQ3b7Meci++tCf8S3jT33eIizYjA==" saltValue="vnxeGVFmCRC1oGrNjxbQRw==" spinCount="100000" sheet="1" objects="1" scenarios="1"/>
  <mergeCells count="17">
    <mergeCell ref="B16:E16"/>
    <mergeCell ref="B12:B13"/>
    <mergeCell ref="K9:L16"/>
    <mergeCell ref="A29:M29"/>
    <mergeCell ref="A25:E25"/>
    <mergeCell ref="A28:M28"/>
    <mergeCell ref="C22:C23"/>
    <mergeCell ref="B24:E24"/>
    <mergeCell ref="H24:M24"/>
    <mergeCell ref="K17:L23"/>
    <mergeCell ref="M17:M19"/>
    <mergeCell ref="B20:B21"/>
    <mergeCell ref="K8:L8"/>
    <mergeCell ref="C8:F8"/>
    <mergeCell ref="M9:M11"/>
    <mergeCell ref="N2:O2"/>
    <mergeCell ref="C14:C15"/>
  </mergeCells>
  <phoneticPr fontId="3"/>
  <conditionalFormatting sqref="F33:G33">
    <cfRule type="expression" dxfId="2" priority="2" stopIfTrue="1">
      <formula>$F$33=0</formula>
    </cfRule>
  </conditionalFormatting>
  <conditionalFormatting sqref="F34:G34">
    <cfRule type="expression" dxfId="1" priority="1" stopIfTrue="1">
      <formula>$F$34=0</formula>
    </cfRule>
  </conditionalFormatting>
  <dataValidations xWindow="277" yWindow="514" count="6">
    <dataValidation allowBlank="1" showInputMessage="1" showErrorMessage="1" prompt="学校の場合はこちらに入力し､所在地を「学校(施設)所在地」欄に入力してください。" sqref="B24:B27" xr:uid="{00000000-0002-0000-0300-000000000000}"/>
    <dataValidation allowBlank="1" showInputMessage="1" showErrorMessage="1" prompt="施設の場合はこちらに入力し､所在地を「学校(施設)所在地」欄に入力してください。" sqref="B30:B32" xr:uid="{00000000-0002-0000-0300-000001000000}"/>
    <dataValidation allowBlank="1" showInputMessage="1" showErrorMessage="1" promptTitle="施設名" prompt="施設の場合はこちらに入力し､所在地を「学校(施設)所在地」欄に入力して下さい。" sqref="B15" xr:uid="{00000000-0002-0000-0300-000002000000}"/>
    <dataValidation allowBlank="1" showInputMessage="1" showErrorMessage="1" promptTitle="施設名" prompt="施設の場合はこちらに入力し､所在地を「学校(施設)所在地」欄に入力してください。" sqref="B23" xr:uid="{00000000-0002-0000-0300-000003000000}"/>
    <dataValidation allowBlank="1" showInputMessage="1" showErrorMessage="1" promptTitle="学校名" prompt="学校の場合はこちらに入力し､所在地を「学校(施設)所在地」欄に入力して下さい_x000a_例）東京都新宿区新宿1-2-3（数字は半角入力）" sqref="B12:B13 B20:B21" xr:uid="{00000000-0002-0000-0300-000004000000}"/>
    <dataValidation allowBlank="1" showInputMessage="1" showErrorMessage="1" promptTitle="課程年数" prompt="専門学校・専修学校・各種学校等は、課程年数を入力して下さい。" sqref="B10 B18" xr:uid="{00000000-0002-0000-0300-000005000000}"/>
  </dataValidations>
  <pageMargins left="0.35433070866141736" right="0.35433070866141736" top="0.39370078740157483" bottom="0" header="0.51181102362204722" footer="0.51181102362204722"/>
  <pageSetup paperSize="9" scale="91" orientation="landscape" r:id="rId1"/>
  <headerFooter alignWithMargins="0"/>
  <legacyDrawing r:id="rId2"/>
  <extLst>
    <ext xmlns:x14="http://schemas.microsoft.com/office/spreadsheetml/2009/9/main" uri="{CCE6A557-97BC-4b89-ADB6-D9C93CAAB3DF}">
      <x14:dataValidations xmlns:xm="http://schemas.microsoft.com/office/excel/2006/main" xWindow="277" yWindow="514" count="1">
        <x14:dataValidation type="list" allowBlank="1" showInputMessage="1" showErrorMessage="1" xr:uid="{00000000-0002-0000-0300-000006000000}">
          <x14:formula1>
            <xm:f>'\\10.226.128.2\感染症対策部\部共有\05　結核係\○39_結核予防費補助金（私立学校等）\R6\15_様式フォルダ（実績、変更）\[※見本※【補助金番号・法人名】R6結核予防費都費補助金（変更交付）様式 .xlsx]リスト'!#REF!</xm:f>
          </x14:formula1>
          <xm:sqref>B9 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36"/>
  <sheetViews>
    <sheetView view="pageBreakPreview" zoomScaleNormal="100" zoomScaleSheetLayoutView="100" workbookViewId="0">
      <pane ySplit="2" topLeftCell="A3" activePane="bottomLeft" state="frozen"/>
      <selection activeCell="Q24" sqref="Q24"/>
      <selection pane="bottomLeft" activeCell="L37" sqref="L37"/>
    </sheetView>
  </sheetViews>
  <sheetFormatPr defaultColWidth="9" defaultRowHeight="13.2"/>
  <cols>
    <col min="1" max="1" width="2.6640625" customWidth="1"/>
    <col min="2" max="2" width="21.21875" bestFit="1" customWidth="1"/>
    <col min="3" max="3" width="13.21875" customWidth="1"/>
    <col min="4" max="4" width="3.77734375" customWidth="1"/>
    <col min="5" max="5" width="12.44140625" customWidth="1"/>
    <col min="6" max="6" width="4.33203125" customWidth="1"/>
    <col min="7" max="7" width="26.77734375" customWidth="1"/>
    <col min="8" max="8" width="7.6640625" customWidth="1"/>
  </cols>
  <sheetData>
    <row r="1" spans="1:10" ht="14.4">
      <c r="A1" s="53"/>
      <c r="B1" s="54"/>
      <c r="C1" s="23"/>
      <c r="D1" s="23"/>
      <c r="E1" s="23"/>
    </row>
    <row r="2" spans="1:10" ht="14.4">
      <c r="A2" s="55"/>
      <c r="B2" s="56"/>
      <c r="C2" s="56"/>
      <c r="D2" s="79"/>
      <c r="E2" s="79"/>
    </row>
    <row r="3" spans="1:10" ht="18">
      <c r="A3" s="25" t="s">
        <v>236</v>
      </c>
      <c r="B3" s="25"/>
      <c r="C3" s="25"/>
      <c r="D3" s="25"/>
      <c r="E3" s="25"/>
      <c r="F3" s="25"/>
      <c r="G3" s="131" t="s">
        <v>232</v>
      </c>
      <c r="H3" s="158">
        <f>IF(補助金番号=0, "", 補助金番号)</f>
        <v>9999</v>
      </c>
    </row>
    <row r="4" spans="1:10" ht="28.8">
      <c r="A4" s="615" t="s">
        <v>237</v>
      </c>
      <c r="B4" s="615"/>
      <c r="C4" s="615"/>
      <c r="D4" s="615"/>
      <c r="E4" s="615"/>
      <c r="F4" s="615"/>
      <c r="G4" s="615"/>
      <c r="H4" s="615"/>
      <c r="I4" s="5"/>
    </row>
    <row r="5" spans="1:10" ht="25.5" customHeight="1">
      <c r="A5" s="25"/>
      <c r="B5" s="25"/>
      <c r="C5" s="25"/>
      <c r="D5" s="25"/>
      <c r="E5" s="25"/>
      <c r="F5" s="25"/>
      <c r="G5" s="25"/>
      <c r="H5" s="25"/>
      <c r="I5" s="1"/>
    </row>
    <row r="6" spans="1:10" ht="24.75" customHeight="1">
      <c r="A6" s="37" t="s">
        <v>23</v>
      </c>
      <c r="B6" s="25"/>
      <c r="C6" s="25"/>
      <c r="D6" s="25"/>
      <c r="E6" s="25"/>
      <c r="F6" s="25"/>
      <c r="G6" s="25"/>
      <c r="H6" s="25"/>
      <c r="I6" s="80"/>
    </row>
    <row r="7" spans="1:10" ht="13.5" customHeight="1">
      <c r="A7" s="25"/>
      <c r="B7" s="25"/>
      <c r="C7" s="25"/>
      <c r="D7" s="25"/>
      <c r="E7" s="25"/>
      <c r="F7" s="25"/>
      <c r="G7" s="25"/>
      <c r="H7" s="25"/>
      <c r="I7" s="80"/>
    </row>
    <row r="8" spans="1:10" ht="24.75" customHeight="1">
      <c r="A8" s="25"/>
      <c r="B8" s="57" t="s">
        <v>24</v>
      </c>
      <c r="C8" s="616" t="s">
        <v>25</v>
      </c>
      <c r="D8" s="617"/>
      <c r="E8" s="617"/>
      <c r="F8" s="617"/>
      <c r="G8" s="617"/>
      <c r="H8" s="610"/>
      <c r="I8" s="80"/>
    </row>
    <row r="9" spans="1:10" ht="15.75" customHeight="1">
      <c r="A9" s="25"/>
      <c r="B9" s="58" t="s">
        <v>76</v>
      </c>
      <c r="C9" s="618" t="s">
        <v>26</v>
      </c>
      <c r="D9" s="619"/>
      <c r="E9" s="619"/>
      <c r="F9" s="620"/>
      <c r="G9" s="624">
        <f>'支出済額調書（第9・10号）'!D9</f>
        <v>0</v>
      </c>
      <c r="H9" s="129" t="s">
        <v>0</v>
      </c>
    </row>
    <row r="10" spans="1:10" ht="9.75" customHeight="1">
      <c r="A10" s="25"/>
      <c r="B10" s="625">
        <f>'支出済額調書（第9・10号）'!C9</f>
        <v>1500000</v>
      </c>
      <c r="C10" s="621"/>
      <c r="D10" s="622"/>
      <c r="E10" s="622"/>
      <c r="F10" s="623"/>
      <c r="G10" s="508"/>
      <c r="H10" s="59"/>
    </row>
    <row r="11" spans="1:10" ht="24.75" customHeight="1">
      <c r="A11" s="25"/>
      <c r="B11" s="625"/>
      <c r="C11" s="627" t="s">
        <v>82</v>
      </c>
      <c r="D11" s="628"/>
      <c r="E11" s="628"/>
      <c r="F11" s="629"/>
      <c r="G11" s="152">
        <f>'支出済額調書（第9・10号）'!P9</f>
        <v>169678</v>
      </c>
      <c r="H11" s="60"/>
      <c r="I11" s="5"/>
    </row>
    <row r="12" spans="1:10" ht="24.75" customHeight="1">
      <c r="A12" s="25"/>
      <c r="B12" s="626"/>
      <c r="C12" s="627" t="s">
        <v>81</v>
      </c>
      <c r="D12" s="630"/>
      <c r="E12" s="630"/>
      <c r="F12" s="631"/>
      <c r="G12" s="152">
        <f>B10-G9-G11</f>
        <v>1330322</v>
      </c>
      <c r="H12" s="60"/>
    </row>
    <row r="13" spans="1:10" ht="24.75" customHeight="1">
      <c r="A13" s="25"/>
      <c r="B13" s="25"/>
      <c r="C13" s="25"/>
      <c r="D13" s="25"/>
      <c r="E13" s="25"/>
      <c r="F13" s="25"/>
      <c r="G13" s="61" t="str">
        <f>IF(G11="","",IF('支出済額調書（第9・10号）'!P9='決算書抄本（第12号）'!G11,"","（Ｃ）欄が第３号様式（Ｈ）欄と合致していません。"))</f>
        <v/>
      </c>
      <c r="H13" s="25"/>
      <c r="J13" s="2"/>
    </row>
    <row r="14" spans="1:10" ht="24.75" customHeight="1">
      <c r="A14" s="25"/>
      <c r="B14" s="25"/>
      <c r="C14" s="25"/>
      <c r="D14" s="25"/>
      <c r="E14" s="25"/>
      <c r="F14" s="25"/>
      <c r="G14" s="25"/>
      <c r="H14" s="25"/>
    </row>
    <row r="15" spans="1:10" ht="24.75" customHeight="1">
      <c r="A15" s="37" t="s">
        <v>238</v>
      </c>
      <c r="B15" s="25"/>
      <c r="C15" s="25"/>
      <c r="D15" s="25"/>
      <c r="E15" s="25"/>
      <c r="F15" s="25"/>
      <c r="G15" s="25"/>
      <c r="H15" s="25"/>
    </row>
    <row r="16" spans="1:10" ht="12.75" customHeight="1">
      <c r="A16" s="25"/>
      <c r="B16" s="25"/>
      <c r="C16" s="25"/>
      <c r="D16" s="25"/>
      <c r="E16" s="25"/>
      <c r="F16" s="25"/>
      <c r="G16" s="25"/>
      <c r="H16" s="25"/>
    </row>
    <row r="17" spans="1:16" ht="24.75" customHeight="1" thickBot="1">
      <c r="A17" s="25"/>
      <c r="B17" s="57" t="s">
        <v>27</v>
      </c>
      <c r="C17" s="607" t="s">
        <v>239</v>
      </c>
      <c r="D17" s="608"/>
      <c r="E17" s="608"/>
      <c r="F17" s="609"/>
      <c r="G17" s="607" t="s">
        <v>28</v>
      </c>
      <c r="H17" s="610"/>
      <c r="I17" s="584"/>
      <c r="J17" s="611"/>
      <c r="K17" s="611"/>
      <c r="L17" s="611"/>
    </row>
    <row r="18" spans="1:16" ht="24.6" customHeight="1" thickTop="1" thickBot="1">
      <c r="A18" s="25"/>
      <c r="B18" s="156" t="s">
        <v>89</v>
      </c>
      <c r="C18" s="613">
        <v>1500000</v>
      </c>
      <c r="D18" s="614"/>
      <c r="E18" s="614"/>
      <c r="F18" s="154" t="s">
        <v>0</v>
      </c>
      <c r="G18" s="178">
        <v>540000</v>
      </c>
      <c r="H18" s="130" t="s">
        <v>0</v>
      </c>
      <c r="I18" s="612"/>
      <c r="J18" s="611"/>
      <c r="K18" s="611"/>
      <c r="L18" s="611"/>
    </row>
    <row r="19" spans="1:16" ht="24.75" customHeight="1" thickTop="1">
      <c r="A19" s="25"/>
      <c r="B19" s="179"/>
      <c r="C19" s="597">
        <v>1</v>
      </c>
      <c r="D19" s="598"/>
      <c r="E19" s="598"/>
      <c r="F19" s="75"/>
      <c r="G19" s="180">
        <v>1</v>
      </c>
      <c r="H19" s="75"/>
      <c r="I19" s="584"/>
      <c r="J19" s="585"/>
      <c r="K19" s="585"/>
      <c r="L19" s="585"/>
    </row>
    <row r="20" spans="1:16" ht="24.75" customHeight="1" thickBot="1">
      <c r="A20" s="25"/>
      <c r="B20" s="181"/>
      <c r="C20" s="599"/>
      <c r="D20" s="600"/>
      <c r="E20" s="600"/>
      <c r="F20" s="155"/>
      <c r="G20" s="182"/>
      <c r="H20" s="76"/>
    </row>
    <row r="21" spans="1:16" ht="24.75" customHeight="1" thickTop="1">
      <c r="A21" s="25"/>
      <c r="B21" s="62" t="s">
        <v>29</v>
      </c>
      <c r="C21" s="601">
        <f>総事業費</f>
        <v>1500000</v>
      </c>
      <c r="D21" s="602"/>
      <c r="E21" s="602"/>
      <c r="F21" s="82" t="s">
        <v>158</v>
      </c>
      <c r="G21" s="153">
        <f>対象経費</f>
        <v>540000</v>
      </c>
      <c r="H21" s="82" t="s">
        <v>159</v>
      </c>
      <c r="I21" s="5"/>
      <c r="P21" s="23" t="str">
        <f>IF(G21=0,"",IF('支出済額調書（第9・10号）'!H9='決算書抄本（第12号）'!G21,"","第３号様式（Ｄ）欄と合致していません。"))</f>
        <v/>
      </c>
    </row>
    <row r="22" spans="1:16" ht="37.200000000000003" customHeight="1">
      <c r="A22" s="25"/>
      <c r="B22" s="45"/>
      <c r="C22" s="603" t="str">
        <f>IF(OR(B10&lt;&gt;C21, B10&lt;&gt;E23, C21&lt;&gt;E23), "黄色いセルの入力額と(I)の額と一致させて下さい", "")</f>
        <v>黄色いセルの入力額と(I)の額と一致させて下さい</v>
      </c>
      <c r="D22" s="604"/>
      <c r="E22" s="604"/>
      <c r="F22" s="25"/>
      <c r="G22" s="267" t="str">
        <f>IF(OR(対象経費&lt;&gt;G21, 対象経費&lt;&gt;G23, G21&lt;&gt;G23), "黄色いセルの入力額と(J)の額と一致させて下さい", "")</f>
        <v>黄色いセルの入力額と(J)の額と一致させて下さい</v>
      </c>
      <c r="H22" s="25"/>
      <c r="I22" s="5"/>
    </row>
    <row r="23" spans="1:16" ht="24.75" customHeight="1">
      <c r="A23" s="25"/>
      <c r="B23" s="25"/>
      <c r="C23" s="61" t="str">
        <f>IF(C21=0,"",IF(B10=C21,"","上記事業予算額（Ａ）欄と合致していません。"))</f>
        <v/>
      </c>
      <c r="D23" s="61"/>
      <c r="E23" s="81">
        <f>C18+C19+C20</f>
        <v>1500001</v>
      </c>
      <c r="F23" s="25"/>
      <c r="G23" s="81">
        <f>G18+G19+G20</f>
        <v>540001</v>
      </c>
      <c r="H23" s="25"/>
      <c r="I23" s="5"/>
    </row>
    <row r="24" spans="1:16" ht="24.75" customHeight="1">
      <c r="A24" s="25"/>
      <c r="B24" s="37" t="s">
        <v>30</v>
      </c>
      <c r="C24" s="25"/>
      <c r="D24" s="25"/>
      <c r="E24" s="25"/>
      <c r="F24" s="25"/>
      <c r="G24" s="25"/>
      <c r="H24" s="25"/>
    </row>
    <row r="25" spans="1:16" ht="24.75" customHeight="1" thickBot="1">
      <c r="A25" s="25"/>
      <c r="B25" s="25"/>
      <c r="C25" s="25"/>
      <c r="D25" s="25"/>
      <c r="E25" s="25"/>
      <c r="F25" s="25"/>
      <c r="G25" s="25"/>
      <c r="H25" s="25"/>
    </row>
    <row r="26" spans="1:16" ht="24.75" customHeight="1" thickTop="1" thickBot="1">
      <c r="A26" s="25"/>
      <c r="B26" s="590">
        <f>'実績交付（第８号）'!P4</f>
        <v>45641</v>
      </c>
      <c r="C26" s="591"/>
      <c r="D26" s="78"/>
      <c r="E26" s="78"/>
      <c r="F26" s="25"/>
      <c r="G26" s="25"/>
      <c r="H26" s="25"/>
      <c r="I26" s="5"/>
    </row>
    <row r="27" spans="1:16" ht="24.75" customHeight="1" thickTop="1" thickBot="1">
      <c r="A27" s="25"/>
      <c r="B27" s="25"/>
      <c r="C27" s="25"/>
      <c r="D27" s="25"/>
      <c r="E27" s="25"/>
      <c r="F27" s="25"/>
      <c r="G27" s="25"/>
      <c r="H27" s="25"/>
    </row>
    <row r="28" spans="1:16" ht="30.6" customHeight="1" thickTop="1">
      <c r="A28" s="25"/>
      <c r="B28" s="77" t="s">
        <v>88</v>
      </c>
      <c r="C28" s="269" t="str">
        <f>基本情報入力シート!B10</f>
        <v>東京都</v>
      </c>
      <c r="D28" s="592" t="str">
        <f>IF(法人所在地=0, "", 法人所在地)</f>
        <v>新宿区西新宿1-1-1</v>
      </c>
      <c r="E28" s="593"/>
      <c r="F28" s="593"/>
      <c r="G28" s="594"/>
      <c r="H28" s="25"/>
      <c r="I28" s="5"/>
    </row>
    <row r="29" spans="1:16" ht="24.75" customHeight="1">
      <c r="A29" s="25"/>
      <c r="B29" s="77"/>
      <c r="C29" s="157"/>
      <c r="D29" s="595"/>
      <c r="E29" s="595"/>
      <c r="F29" s="595"/>
      <c r="G29" s="596"/>
      <c r="H29" s="25"/>
    </row>
    <row r="30" spans="1:16" ht="39" customHeight="1">
      <c r="A30" s="25"/>
      <c r="B30" s="151" t="s">
        <v>58</v>
      </c>
      <c r="C30" s="586" t="str">
        <f>IF(法人名=0, "", 法人名)</f>
        <v>学校法人東京都庁大学</v>
      </c>
      <c r="D30" s="587"/>
      <c r="E30" s="587"/>
      <c r="F30" s="587"/>
      <c r="G30" s="588"/>
      <c r="H30" s="25"/>
    </row>
    <row r="31" spans="1:16" ht="40.200000000000003" customHeight="1" thickBot="1">
      <c r="A31" s="25"/>
      <c r="B31" s="151" t="s">
        <v>75</v>
      </c>
      <c r="C31" s="268" t="str">
        <f>IF(代表者職=0, "", 代表者職)</f>
        <v>理事長</v>
      </c>
      <c r="D31" s="605" t="str">
        <f>IF(代表者名=0, "", 代表者名)</f>
        <v>東京　太郎</v>
      </c>
      <c r="E31" s="605"/>
      <c r="F31" s="605"/>
      <c r="G31" s="606"/>
      <c r="H31" s="63"/>
      <c r="I31" s="5"/>
    </row>
    <row r="32" spans="1:16" ht="18.600000000000001" thickTop="1">
      <c r="A32" s="25"/>
      <c r="B32" s="25"/>
      <c r="C32" s="25"/>
      <c r="D32" s="25"/>
      <c r="E32" s="25"/>
      <c r="F32" s="25"/>
      <c r="G32" s="25"/>
      <c r="H32" s="25"/>
    </row>
    <row r="33" spans="1:8" ht="18">
      <c r="A33" s="25"/>
      <c r="B33" s="25"/>
      <c r="C33" s="25"/>
      <c r="D33" s="25"/>
      <c r="E33" s="25"/>
      <c r="F33" s="25"/>
      <c r="G33" s="25"/>
      <c r="H33" s="25"/>
    </row>
    <row r="35" spans="1:8">
      <c r="A35" s="589"/>
      <c r="B35" s="589"/>
      <c r="C35" s="589"/>
      <c r="D35" s="589"/>
      <c r="E35" s="589"/>
      <c r="F35" s="589"/>
      <c r="G35" s="589"/>
      <c r="H35" s="589"/>
    </row>
    <row r="36" spans="1:8">
      <c r="A36" s="589"/>
      <c r="B36" s="589"/>
      <c r="C36" s="589"/>
      <c r="D36" s="589"/>
      <c r="E36" s="589"/>
      <c r="F36" s="589"/>
      <c r="G36" s="589"/>
      <c r="H36" s="589"/>
    </row>
  </sheetData>
  <sheetProtection algorithmName="SHA-512" hashValue="XffbOZ5jwatkZZ9CXG1mfVAX7yARGV5R4y3bed3FgeorjK1xzqCyBL/xAqwytYHQg/XEqtl1xODS9rBuMct+qA==" saltValue="2udzrMgfwS/Vb/SU0dAprw==" spinCount="100000" sheet="1" objects="1" scenarios="1"/>
  <mergeCells count="21">
    <mergeCell ref="C17:F17"/>
    <mergeCell ref="G17:H17"/>
    <mergeCell ref="I17:L18"/>
    <mergeCell ref="C18:E18"/>
    <mergeCell ref="A4:H4"/>
    <mergeCell ref="C8:H8"/>
    <mergeCell ref="C9:F10"/>
    <mergeCell ref="G9:G10"/>
    <mergeCell ref="B10:B12"/>
    <mergeCell ref="C11:F11"/>
    <mergeCell ref="C12:F12"/>
    <mergeCell ref="I19:L19"/>
    <mergeCell ref="C30:G30"/>
    <mergeCell ref="A35:H36"/>
    <mergeCell ref="B26:C26"/>
    <mergeCell ref="D28:G29"/>
    <mergeCell ref="C19:E19"/>
    <mergeCell ref="C20:E20"/>
    <mergeCell ref="C21:E21"/>
    <mergeCell ref="C22:E22"/>
    <mergeCell ref="D31:G31"/>
  </mergeCells>
  <phoneticPr fontId="3"/>
  <conditionalFormatting sqref="C22:E22">
    <cfRule type="expression" dxfId="0" priority="1">
      <formula>IF(OR(B10&lt;&gt;C21, B10&lt;&gt;C23, C21&lt;&gt;C23), "金額がい一致していません", "")</formula>
    </cfRule>
  </conditionalFormatting>
  <dataValidations xWindow="429" yWindow="577" count="5">
    <dataValidation allowBlank="1" showInputMessage="1" showErrorMessage="1" promptTitle="総事業費" prompt="第９号様式の（A）欄と同額です" sqref="B10:B12" xr:uid="{00000000-0002-0000-0400-000000000000}"/>
    <dataValidation allowBlank="1" showInputMessage="1" showErrorMessage="1" promptTitle="結核予防費都費補助金（H)" prompt="第９号様式の（H）欄と同額です" sqref="G11" xr:uid="{00000000-0002-0000-0400-000001000000}"/>
    <dataValidation allowBlank="1" showInputMessage="1" showErrorMessage="1" promptTitle="寄附金その他の収入額（B）" prompt="第９号様式の（B）欄と同額です" sqref="G9:G10" xr:uid="{00000000-0002-0000-0400-000002000000}"/>
    <dataValidation allowBlank="1" showInputMessage="1" showErrorMessage="1" promptTitle="総事業経費の合計（I)" prompt="第９号様式の（A）欄と同額です" sqref="C21:E21" xr:uid="{00000000-0002-0000-0400-000003000000}"/>
    <dataValidation allowBlank="1" showInputMessage="1" showErrorMessage="1" promptTitle="対象経費の合計（J)" prompt="第９号様式の（D）欄と同額です" sqref="G21" xr:uid="{00000000-0002-0000-0400-000004000000}"/>
  </dataValidations>
  <pageMargins left="0.75" right="0.75" top="1" bottom="1" header="0.51200000000000001" footer="0.51200000000000001"/>
  <pageSetup paperSize="9" scale="94" orientation="portrait" r:id="rId1"/>
  <headerFooter alignWithMargins="0"/>
  <ignoredErrors>
    <ignoredError sqref="E23 G23" emptyCellReferenc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54"/>
  <sheetViews>
    <sheetView workbookViewId="0">
      <selection activeCell="D17" sqref="D17"/>
    </sheetView>
  </sheetViews>
  <sheetFormatPr defaultColWidth="8.88671875" defaultRowHeight="15" outlineLevelCol="3"/>
  <cols>
    <col min="1" max="1" width="11.109375" style="103" customWidth="1"/>
    <col min="2" max="2" width="19.77734375" style="107" customWidth="1" outlineLevel="1"/>
    <col min="3" max="3" width="16.33203125" style="103" customWidth="1" outlineLevel="1"/>
    <col min="4" max="4" width="15.77734375" style="103" customWidth="1" outlineLevel="1"/>
    <col min="5" max="5" width="29.6640625" style="103" customWidth="1" outlineLevel="1"/>
    <col min="6" max="6" width="17.21875" style="103" customWidth="1" outlineLevel="1"/>
    <col min="7" max="7" width="19.109375" style="103" customWidth="1"/>
    <col min="8" max="13" width="19.109375" style="103" customWidth="1" outlineLevel="1"/>
    <col min="14" max="14" width="38.6640625" style="103" customWidth="1" outlineLevel="1"/>
    <col min="15" max="15" width="20.77734375" style="103" customWidth="1" outlineLevel="1"/>
    <col min="16" max="16" width="20.44140625" style="103" bestFit="1" customWidth="1"/>
    <col min="17" max="17" width="20.6640625" style="103" customWidth="1" outlineLevel="3"/>
    <col min="18" max="18" width="10" style="110" customWidth="1" outlineLevel="3"/>
    <col min="19" max="19" width="9.33203125" style="110" customWidth="1" outlineLevel="3"/>
    <col min="20" max="20" width="8.88671875" style="110" customWidth="1" outlineLevel="3"/>
    <col min="21" max="21" width="14.5546875" style="110" customWidth="1" outlineLevel="3"/>
    <col min="22" max="22" width="21.109375" style="110" customWidth="1" outlineLevel="3"/>
    <col min="23" max="23" width="24.21875" style="103" customWidth="1" outlineLevel="1"/>
    <col min="24" max="24" width="21.33203125" style="103" customWidth="1" outlineLevel="1"/>
    <col min="25" max="26" width="21.44140625" style="103" customWidth="1" outlineLevel="1"/>
    <col min="27" max="28" width="19.6640625" style="103" customWidth="1" outlineLevel="1"/>
    <col min="29" max="29" width="23.77734375" style="103" customWidth="1"/>
    <col min="30" max="30" width="17.6640625" style="103" customWidth="1" outlineLevel="1"/>
    <col min="31" max="31" width="19.44140625" style="103" customWidth="1" outlineLevel="1"/>
    <col min="32" max="32" width="15.88671875" style="103" customWidth="1" outlineLevel="1"/>
    <col min="33" max="33" width="15.6640625" style="103" customWidth="1"/>
    <col min="34" max="34" width="16.21875" style="103" customWidth="1"/>
    <col min="35" max="16384" width="8.88671875" style="103"/>
  </cols>
  <sheetData>
    <row r="1" spans="1:32">
      <c r="A1" s="132" t="s">
        <v>184</v>
      </c>
      <c r="B1" s="94"/>
      <c r="C1" s="95"/>
      <c r="D1" s="95"/>
      <c r="E1" s="95"/>
      <c r="F1" s="95"/>
      <c r="G1" s="95"/>
      <c r="H1" s="95"/>
      <c r="I1" s="95"/>
      <c r="J1" s="95"/>
      <c r="K1" s="95"/>
      <c r="L1" s="95"/>
      <c r="M1" s="95"/>
      <c r="N1" s="95"/>
      <c r="O1" s="95"/>
      <c r="P1" s="96" t="s">
        <v>241</v>
      </c>
      <c r="Q1" s="97" t="s">
        <v>242</v>
      </c>
      <c r="R1" s="123"/>
      <c r="S1" s="123"/>
      <c r="T1" s="123"/>
      <c r="U1" s="123"/>
      <c r="V1" s="123"/>
      <c r="W1" s="98" t="s">
        <v>248</v>
      </c>
      <c r="X1" s="99"/>
      <c r="Y1" s="99"/>
      <c r="Z1" s="99"/>
      <c r="AA1" s="99"/>
      <c r="AB1" s="99"/>
      <c r="AC1" s="100" t="s">
        <v>244</v>
      </c>
      <c r="AD1" s="101" t="s">
        <v>247</v>
      </c>
      <c r="AE1" s="102"/>
      <c r="AF1" s="102"/>
    </row>
    <row r="2" spans="1:32">
      <c r="R2" s="110" t="s">
        <v>190</v>
      </c>
      <c r="T2" s="110" t="s">
        <v>188</v>
      </c>
    </row>
    <row r="3" spans="1:32" s="105" customFormat="1" ht="31.95" customHeight="1">
      <c r="A3" s="104" t="s">
        <v>233</v>
      </c>
      <c r="B3" s="104" t="s">
        <v>170</v>
      </c>
      <c r="C3" s="104" t="s">
        <v>171</v>
      </c>
      <c r="D3" s="104" t="s">
        <v>172</v>
      </c>
      <c r="E3" s="104" t="s">
        <v>173</v>
      </c>
      <c r="F3" s="104" t="s">
        <v>179</v>
      </c>
      <c r="G3" s="104" t="s">
        <v>178</v>
      </c>
      <c r="H3" s="126" t="s">
        <v>192</v>
      </c>
      <c r="I3" s="126" t="s">
        <v>193</v>
      </c>
      <c r="J3" s="126" t="s">
        <v>194</v>
      </c>
      <c r="K3" s="126" t="s">
        <v>195</v>
      </c>
      <c r="L3" s="126" t="s">
        <v>199</v>
      </c>
      <c r="M3" s="126" t="s">
        <v>198</v>
      </c>
      <c r="N3" s="126" t="s">
        <v>196</v>
      </c>
      <c r="O3" s="126" t="s">
        <v>197</v>
      </c>
      <c r="P3" s="104" t="s">
        <v>174</v>
      </c>
      <c r="Q3" s="104" t="s">
        <v>243</v>
      </c>
      <c r="R3" s="122" t="s">
        <v>185</v>
      </c>
      <c r="S3" s="122" t="s">
        <v>186</v>
      </c>
      <c r="T3" s="122" t="s">
        <v>189</v>
      </c>
      <c r="U3" s="122" t="s">
        <v>255</v>
      </c>
      <c r="V3" s="122" t="s">
        <v>211</v>
      </c>
      <c r="W3" s="104" t="s">
        <v>183</v>
      </c>
      <c r="X3" s="104" t="s">
        <v>182</v>
      </c>
      <c r="Y3" s="104" t="s">
        <v>180</v>
      </c>
      <c r="Z3" s="104" t="s">
        <v>181</v>
      </c>
      <c r="AA3" s="104" t="s">
        <v>245</v>
      </c>
      <c r="AB3" s="104" t="s">
        <v>246</v>
      </c>
      <c r="AC3" s="104" t="s">
        <v>191</v>
      </c>
      <c r="AD3" s="104" t="s">
        <v>175</v>
      </c>
      <c r="AE3" s="104" t="s">
        <v>177</v>
      </c>
      <c r="AF3" s="104" t="s">
        <v>176</v>
      </c>
    </row>
    <row r="4" spans="1:32" s="106" customFormat="1" ht="14.4">
      <c r="A4" s="106">
        <f>補助金番号</f>
        <v>9999</v>
      </c>
      <c r="B4" s="106" t="str">
        <f>法人番号</f>
        <v>1000000000003</v>
      </c>
      <c r="C4" s="106" t="str">
        <f>法人名</f>
        <v>学校法人東京都庁大学</v>
      </c>
      <c r="D4" s="106" t="str">
        <f>基本情報入力シート!B10</f>
        <v>東京都</v>
      </c>
      <c r="E4" s="106" t="str">
        <f>法人所在地</f>
        <v>新宿区西新宿1-1-1</v>
      </c>
      <c r="F4" s="106" t="str">
        <f>代表者職</f>
        <v>理事長</v>
      </c>
      <c r="G4" s="106" t="str">
        <f>代表者名</f>
        <v>東京　太郎</v>
      </c>
      <c r="H4" s="106" t="str">
        <f>基本情報入力シート!B15</f>
        <v>東京　花子</v>
      </c>
      <c r="I4" s="106" t="str">
        <f>基本情報入力シート!D15</f>
        <v>感染症対策部</v>
      </c>
      <c r="J4" s="106" t="str">
        <f>基本情報入力シート!B16</f>
        <v>03-1111-1111</v>
      </c>
      <c r="K4" s="106" t="str">
        <f>基本情報入力シート!D16</f>
        <v>hanako@tokyo.jp</v>
      </c>
      <c r="L4" s="106">
        <f>基本情報入力シート!B17</f>
        <v>1234567</v>
      </c>
      <c r="M4" s="106" t="str">
        <f>基本情報入力シート!D17</f>
        <v>東京都</v>
      </c>
      <c r="N4" s="106" t="str">
        <f>基本情報入力シート!B18</f>
        <v>新宿区西新宿1-2-3</v>
      </c>
      <c r="O4" s="106" t="str">
        <f>基本情報入力シート!B19</f>
        <v>感染症対策部　東京花子　宛</v>
      </c>
      <c r="P4" s="149">
        <f>日付</f>
        <v>45641</v>
      </c>
      <c r="Q4" s="106">
        <f>'実施件数内訳書（第11号）'!F25</f>
        <v>503</v>
      </c>
      <c r="R4" s="110">
        <f>'実施件数内訳書（第11号）'!N9</f>
        <v>458</v>
      </c>
      <c r="S4" s="110">
        <f>'実施件数内訳書（第11号）'!O9</f>
        <v>45</v>
      </c>
      <c r="T4" s="110">
        <f>'実施件数内訳書（第11号）'!P9</f>
        <v>0</v>
      </c>
      <c r="U4" s="148">
        <f>'実施件数内訳書（第11号）'!R17</f>
        <v>45540</v>
      </c>
      <c r="V4" s="110" t="str">
        <f>'実施件数内訳書（第11号）'!K9</f>
        <v>新宿区西新宿1-1-1</v>
      </c>
      <c r="W4" s="124">
        <f>総事業費</f>
        <v>1500000</v>
      </c>
      <c r="X4" s="125">
        <f>'支出済額調書（第9・10号）'!D9</f>
        <v>0</v>
      </c>
      <c r="Y4" s="124">
        <f>対象経費</f>
        <v>540000</v>
      </c>
      <c r="Z4" s="125">
        <f>'支出済額調書（第9・10号）'!L9</f>
        <v>254518</v>
      </c>
      <c r="AA4" s="124">
        <f>都補助所要額</f>
        <v>169678</v>
      </c>
      <c r="AB4" s="124">
        <f>交付決定額</f>
        <v>160000</v>
      </c>
      <c r="AC4" s="125">
        <f>'支出済額調書（第9・10号）'!N32</f>
        <v>254518</v>
      </c>
      <c r="AD4" s="125">
        <f>'決算書抄本（第12号）'!G12</f>
        <v>1330322</v>
      </c>
      <c r="AE4" s="125">
        <f>'決算書抄本（第12号）'!C21</f>
        <v>1500000</v>
      </c>
      <c r="AF4" s="125">
        <f>'決算書抄本（第12号）'!G21</f>
        <v>540000</v>
      </c>
    </row>
    <row r="5" spans="1:32">
      <c r="R5" s="120"/>
      <c r="S5" s="114"/>
      <c r="V5" s="110">
        <f>'実施件数内訳書（第11号）'!K11</f>
        <v>0</v>
      </c>
    </row>
    <row r="6" spans="1:32">
      <c r="V6" s="110" t="str">
        <f>'実施件数内訳書（第11号）'!K17</f>
        <v>渋谷区中央1-1-1</v>
      </c>
    </row>
    <row r="11" spans="1:32">
      <c r="T11" s="112"/>
      <c r="U11" s="112"/>
      <c r="V11" s="112"/>
    </row>
    <row r="12" spans="1:32">
      <c r="T12" s="112"/>
      <c r="U12" s="112"/>
      <c r="V12" s="112"/>
    </row>
    <row r="13" spans="1:32">
      <c r="R13" s="112"/>
      <c r="S13" s="112"/>
      <c r="T13" s="112"/>
      <c r="U13" s="112"/>
      <c r="V13" s="112"/>
    </row>
    <row r="14" spans="1:32">
      <c r="T14" s="112"/>
      <c r="U14" s="112"/>
      <c r="V14" s="112"/>
    </row>
    <row r="15" spans="1:32">
      <c r="T15" s="112"/>
      <c r="U15" s="112"/>
      <c r="V15" s="112"/>
    </row>
    <row r="16" spans="1:32">
      <c r="T16" s="112"/>
      <c r="U16" s="112"/>
      <c r="V16" s="112"/>
    </row>
    <row r="35" spans="18:22">
      <c r="T35" s="118"/>
      <c r="U35" s="118"/>
      <c r="V35" s="118"/>
    </row>
    <row r="36" spans="18:22">
      <c r="R36" s="112"/>
      <c r="T36" s="118"/>
      <c r="U36" s="118"/>
      <c r="V36" s="118"/>
    </row>
    <row r="37" spans="18:22">
      <c r="T37" s="118"/>
      <c r="U37" s="118"/>
      <c r="V37" s="118"/>
    </row>
    <row r="38" spans="18:22">
      <c r="T38" s="118"/>
      <c r="U38" s="118"/>
      <c r="V38" s="118"/>
    </row>
    <row r="39" spans="18:22">
      <c r="T39" s="118"/>
      <c r="U39" s="118"/>
      <c r="V39" s="118"/>
    </row>
    <row r="40" spans="18:22">
      <c r="T40" s="118"/>
      <c r="U40" s="118"/>
      <c r="V40" s="118"/>
    </row>
    <row r="41" spans="18:22">
      <c r="T41" s="118"/>
      <c r="U41" s="118"/>
      <c r="V41" s="118"/>
    </row>
    <row r="42" spans="18:22">
      <c r="T42" s="118"/>
      <c r="U42" s="118"/>
      <c r="V42" s="118"/>
    </row>
    <row r="44" spans="18:22">
      <c r="S44" s="119"/>
    </row>
    <row r="55" spans="18:19">
      <c r="R55" s="112"/>
    </row>
    <row r="64" spans="18:19">
      <c r="R64" s="120"/>
      <c r="S64" s="120"/>
    </row>
    <row r="73" spans="18:18">
      <c r="R73" s="112"/>
    </row>
    <row r="81" spans="18:18">
      <c r="R81" s="112"/>
    </row>
    <row r="85" spans="18:18">
      <c r="R85" s="112"/>
    </row>
    <row r="104" spans="18:19">
      <c r="R104" s="112"/>
    </row>
    <row r="109" spans="18:19">
      <c r="R109" s="119"/>
      <c r="S109" s="119"/>
    </row>
    <row r="110" spans="18:19">
      <c r="R110" s="114"/>
      <c r="S110" s="114"/>
    </row>
    <row r="111" spans="18:19">
      <c r="R111" s="112"/>
    </row>
    <row r="117" spans="18:19">
      <c r="R117" s="112"/>
      <c r="S117" s="112"/>
    </row>
    <row r="144" spans="18:18">
      <c r="R144" s="112"/>
    </row>
    <row r="149" spans="18:19">
      <c r="R149" s="112"/>
    </row>
    <row r="150" spans="18:19">
      <c r="R150" s="112"/>
      <c r="S150" s="112"/>
    </row>
    <row r="152" spans="18:19">
      <c r="R152" s="112"/>
      <c r="S152" s="112"/>
    </row>
    <row r="156" spans="18:19">
      <c r="R156" s="112"/>
      <c r="S156" s="112"/>
    </row>
    <row r="157" spans="18:19">
      <c r="R157" s="113"/>
      <c r="S157" s="113"/>
    </row>
    <row r="178" spans="18:18">
      <c r="R178" s="112"/>
    </row>
    <row r="190" spans="18:18">
      <c r="R190" s="110">
        <v>23</v>
      </c>
    </row>
    <row r="203" spans="18:18">
      <c r="R203" s="121"/>
    </row>
    <row r="211" spans="18:19">
      <c r="R211" s="112"/>
    </row>
    <row r="220" spans="18:19">
      <c r="R220" s="112"/>
    </row>
    <row r="221" spans="18:19">
      <c r="R221" s="112"/>
      <c r="S221" s="112"/>
    </row>
    <row r="225" spans="18:19">
      <c r="R225" s="113"/>
      <c r="S225" s="114"/>
    </row>
    <row r="227" spans="18:19">
      <c r="R227" s="112"/>
    </row>
    <row r="236" spans="18:19">
      <c r="R236" s="112"/>
    </row>
    <row r="243" spans="18:18">
      <c r="R243" s="112"/>
    </row>
    <row r="272" spans="18:19">
      <c r="R272" s="112"/>
      <c r="S272" s="112"/>
    </row>
    <row r="279" spans="18:19">
      <c r="R279" s="114"/>
      <c r="S279" s="114"/>
    </row>
    <row r="283" spans="18:19">
      <c r="R283" s="112"/>
      <c r="S283" s="112"/>
    </row>
    <row r="289" spans="18:19">
      <c r="R289" s="112"/>
    </row>
    <row r="294" spans="18:19">
      <c r="R294" s="112"/>
      <c r="S294" s="112"/>
    </row>
    <row r="330" spans="18:18">
      <c r="R330" s="112"/>
    </row>
    <row r="337" spans="18:19">
      <c r="R337" s="112"/>
      <c r="S337" s="112"/>
    </row>
    <row r="338" spans="18:19">
      <c r="R338" s="112"/>
    </row>
    <row r="347" spans="18:19">
      <c r="R347" s="112"/>
    </row>
    <row r="359" spans="18:19">
      <c r="R359" s="112"/>
      <c r="S359" s="112"/>
    </row>
    <row r="374" spans="18:18">
      <c r="R374" s="112"/>
    </row>
    <row r="396" spans="18:18">
      <c r="R396" s="112"/>
    </row>
    <row r="398" spans="18:18">
      <c r="R398" s="112"/>
    </row>
    <row r="404" spans="18:19">
      <c r="R404" s="112"/>
    </row>
    <row r="407" spans="18:19">
      <c r="S407" s="119"/>
    </row>
    <row r="411" spans="18:19">
      <c r="R411" s="112"/>
    </row>
    <row r="433" spans="18:19">
      <c r="R433" s="112"/>
      <c r="S433" s="112"/>
    </row>
    <row r="452" spans="18:19">
      <c r="R452" s="112"/>
    </row>
    <row r="457" spans="18:19">
      <c r="R457" s="112"/>
    </row>
    <row r="459" spans="18:19">
      <c r="R459" s="114"/>
      <c r="S459" s="114"/>
    </row>
    <row r="461" spans="18:19">
      <c r="R461" s="112"/>
    </row>
    <row r="463" spans="18:19">
      <c r="R463" s="112"/>
      <c r="S463" s="112"/>
    </row>
    <row r="468" spans="18:19">
      <c r="R468" s="112"/>
      <c r="S468" s="112"/>
    </row>
    <row r="492" spans="18:19">
      <c r="R492" s="119"/>
      <c r="S492" s="119"/>
    </row>
    <row r="501" spans="18:19">
      <c r="R501" s="112"/>
      <c r="S501" s="112"/>
    </row>
    <row r="519" spans="18:19">
      <c r="R519" s="112"/>
      <c r="S519" s="112"/>
    </row>
    <row r="526" spans="18:19">
      <c r="R526" s="113"/>
      <c r="S526" s="114"/>
    </row>
    <row r="528" spans="18:19">
      <c r="S528" s="119"/>
    </row>
    <row r="531" spans="18:18">
      <c r="R531" s="112"/>
    </row>
    <row r="533" spans="18:18">
      <c r="R533" s="121"/>
    </row>
    <row r="554" spans="18:19">
      <c r="R554" s="113"/>
      <c r="S554" s="114"/>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C3:G50"/>
  <sheetViews>
    <sheetView workbookViewId="0">
      <selection activeCell="C16" sqref="C16"/>
    </sheetView>
  </sheetViews>
  <sheetFormatPr defaultRowHeight="13.2"/>
  <cols>
    <col min="3" max="3" width="27" customWidth="1"/>
    <col min="4" max="4" width="22" customWidth="1"/>
  </cols>
  <sheetData>
    <row r="3" spans="3:7">
      <c r="C3" t="s">
        <v>90</v>
      </c>
      <c r="D3" t="s">
        <v>90</v>
      </c>
      <c r="G3" t="s">
        <v>83</v>
      </c>
    </row>
    <row r="4" spans="3:7">
      <c r="C4" t="s">
        <v>74</v>
      </c>
      <c r="D4" t="s">
        <v>104</v>
      </c>
    </row>
    <row r="5" spans="3:7">
      <c r="C5" t="s">
        <v>72</v>
      </c>
      <c r="D5" t="s">
        <v>91</v>
      </c>
    </row>
    <row r="6" spans="3:7">
      <c r="C6" t="s">
        <v>73</v>
      </c>
      <c r="D6" t="s">
        <v>103</v>
      </c>
      <c r="G6" t="s">
        <v>85</v>
      </c>
    </row>
    <row r="7" spans="3:7">
      <c r="C7" t="s">
        <v>70</v>
      </c>
      <c r="D7" t="s">
        <v>102</v>
      </c>
    </row>
    <row r="8" spans="3:7">
      <c r="C8" t="s">
        <v>205</v>
      </c>
      <c r="D8" t="s">
        <v>99</v>
      </c>
    </row>
    <row r="9" spans="3:7">
      <c r="C9" t="s">
        <v>71</v>
      </c>
      <c r="D9" t="s">
        <v>100</v>
      </c>
    </row>
    <row r="10" spans="3:7">
      <c r="C10" t="s">
        <v>204</v>
      </c>
      <c r="D10" t="s">
        <v>101</v>
      </c>
    </row>
    <row r="11" spans="3:7">
      <c r="D11" t="s">
        <v>92</v>
      </c>
    </row>
    <row r="12" spans="3:7">
      <c r="D12" t="s">
        <v>93</v>
      </c>
    </row>
    <row r="13" spans="3:7">
      <c r="D13" t="s">
        <v>94</v>
      </c>
    </row>
    <row r="14" spans="3:7">
      <c r="D14" t="s">
        <v>95</v>
      </c>
    </row>
    <row r="15" spans="3:7">
      <c r="D15" t="s">
        <v>96</v>
      </c>
    </row>
    <row r="16" spans="3:7">
      <c r="D16" t="s">
        <v>97</v>
      </c>
    </row>
    <row r="17" spans="4:4">
      <c r="D17" t="s">
        <v>98</v>
      </c>
    </row>
    <row r="18" spans="4:4">
      <c r="D18" t="s">
        <v>105</v>
      </c>
    </row>
    <row r="19" spans="4:4">
      <c r="D19" t="s">
        <v>106</v>
      </c>
    </row>
    <row r="20" spans="4:4">
      <c r="D20" t="s">
        <v>107</v>
      </c>
    </row>
    <row r="21" spans="4:4">
      <c r="D21" t="s">
        <v>108</v>
      </c>
    </row>
    <row r="22" spans="4:4">
      <c r="D22" t="s">
        <v>109</v>
      </c>
    </row>
    <row r="23" spans="4:4">
      <c r="D23" t="s">
        <v>110</v>
      </c>
    </row>
    <row r="24" spans="4:4">
      <c r="D24" t="s">
        <v>111</v>
      </c>
    </row>
    <row r="25" spans="4:4">
      <c r="D25" t="s">
        <v>112</v>
      </c>
    </row>
    <row r="26" spans="4:4">
      <c r="D26" t="s">
        <v>113</v>
      </c>
    </row>
    <row r="27" spans="4:4">
      <c r="D27" t="s">
        <v>114</v>
      </c>
    </row>
    <row r="28" spans="4:4">
      <c r="D28" t="s">
        <v>115</v>
      </c>
    </row>
    <row r="29" spans="4:4">
      <c r="D29" t="s">
        <v>116</v>
      </c>
    </row>
    <row r="30" spans="4:4">
      <c r="D30" t="s">
        <v>117</v>
      </c>
    </row>
    <row r="31" spans="4:4">
      <c r="D31" t="s">
        <v>118</v>
      </c>
    </row>
    <row r="32" spans="4:4">
      <c r="D32" t="s">
        <v>119</v>
      </c>
    </row>
    <row r="33" spans="4:4">
      <c r="D33" t="s">
        <v>120</v>
      </c>
    </row>
    <row r="34" spans="4:4">
      <c r="D34" t="s">
        <v>121</v>
      </c>
    </row>
    <row r="35" spans="4:4">
      <c r="D35" t="s">
        <v>122</v>
      </c>
    </row>
    <row r="36" spans="4:4">
      <c r="D36" t="s">
        <v>123</v>
      </c>
    </row>
    <row r="37" spans="4:4">
      <c r="D37" t="s">
        <v>124</v>
      </c>
    </row>
    <row r="38" spans="4:4">
      <c r="D38" t="s">
        <v>125</v>
      </c>
    </row>
    <row r="39" spans="4:4">
      <c r="D39" t="s">
        <v>126</v>
      </c>
    </row>
    <row r="40" spans="4:4">
      <c r="D40" t="s">
        <v>127</v>
      </c>
    </row>
    <row r="41" spans="4:4">
      <c r="D41" t="s">
        <v>128</v>
      </c>
    </row>
    <row r="42" spans="4:4">
      <c r="D42" t="s">
        <v>129</v>
      </c>
    </row>
    <row r="43" spans="4:4">
      <c r="D43" t="s">
        <v>130</v>
      </c>
    </row>
    <row r="44" spans="4:4">
      <c r="D44" t="s">
        <v>131</v>
      </c>
    </row>
    <row r="45" spans="4:4">
      <c r="D45" t="s">
        <v>132</v>
      </c>
    </row>
    <row r="46" spans="4:4">
      <c r="D46" t="s">
        <v>133</v>
      </c>
    </row>
    <row r="47" spans="4:4">
      <c r="D47" t="s">
        <v>134</v>
      </c>
    </row>
    <row r="48" spans="4:4">
      <c r="D48" t="s">
        <v>135</v>
      </c>
    </row>
    <row r="49" spans="4:4">
      <c r="D49" t="s">
        <v>136</v>
      </c>
    </row>
    <row r="50" spans="4:4">
      <c r="D50" t="s">
        <v>137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基本情報入力シート</vt:lpstr>
      <vt:lpstr>実績交付（第８号）</vt:lpstr>
      <vt:lpstr>支出済額調書（第9・10号）</vt:lpstr>
      <vt:lpstr>実施件数内訳書（第11号）</vt:lpstr>
      <vt:lpstr>決算書抄本（第12号）</vt:lpstr>
      <vt:lpstr>集計シート</vt:lpstr>
      <vt:lpstr>リスト</vt:lpstr>
      <vt:lpstr>基本情報入力シート!Print_Area</vt:lpstr>
      <vt:lpstr>'決算書抄本（第12号）'!Print_Area</vt:lpstr>
      <vt:lpstr>'支出済額調書（第9・10号）'!Print_Area</vt:lpstr>
      <vt:lpstr>'実施件数内訳書（第11号）'!Print_Area</vt:lpstr>
      <vt:lpstr>'実績交付（第８号）'!Print_Area</vt:lpstr>
      <vt:lpstr>学校_区分</vt:lpstr>
      <vt:lpstr>交付決定額</vt:lpstr>
      <vt:lpstr>総事業費</vt:lpstr>
      <vt:lpstr>対象経費</vt:lpstr>
      <vt:lpstr>代表者職</vt:lpstr>
      <vt:lpstr>代表者名</vt:lpstr>
      <vt:lpstr>都道府県</vt:lpstr>
      <vt:lpstr>都補助所要額</vt:lpstr>
      <vt:lpstr>日付</vt:lpstr>
      <vt:lpstr>補助金番号</vt:lpstr>
      <vt:lpstr>法人所在地</vt:lpstr>
      <vt:lpstr>法人番号</vt:lpstr>
      <vt:lpstr>法人名</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木村　彩子</cp:lastModifiedBy>
  <cp:lastPrinted>2024-11-07T06:13:18Z</cp:lastPrinted>
  <dcterms:created xsi:type="dcterms:W3CDTF">2003-03-03T05:20:18Z</dcterms:created>
  <dcterms:modified xsi:type="dcterms:W3CDTF">2024-11-11T00:38:50Z</dcterms:modified>
</cp:coreProperties>
</file>