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7（R02第1四半期）\3_HP用\"/>
    </mc:Choice>
  </mc:AlternateContent>
  <bookViews>
    <workbookView xWindow="360" yWindow="300" windowWidth="19416" windowHeight="7464"/>
  </bookViews>
  <sheets>
    <sheet name="17" sheetId="2" r:id="rId1"/>
    <sheet name="17_元" sheetId="1" r:id="rId2"/>
  </sheets>
  <calcPr calcId="162913"/>
</workbook>
</file>

<file path=xl/calcChain.xml><?xml version="1.0" encoding="utf-8"?>
<calcChain xmlns="http://schemas.openxmlformats.org/spreadsheetml/2006/main">
  <c r="C56" i="1" l="1"/>
  <c r="J52" i="1"/>
  <c r="I52" i="1"/>
  <c r="K52" i="1" s="1"/>
  <c r="C55" i="1" s="1"/>
  <c r="C57" i="1" s="1"/>
  <c r="J49" i="1"/>
  <c r="C42" i="1"/>
  <c r="J38" i="1"/>
  <c r="I38" i="1"/>
  <c r="K38" i="1" s="1"/>
  <c r="C41" i="1" s="1"/>
  <c r="C43" i="1" s="1"/>
  <c r="K35" i="1"/>
  <c r="K49" i="1" s="1"/>
  <c r="C50" i="1" s="1"/>
  <c r="J35" i="1"/>
  <c r="I35" i="1"/>
  <c r="I49" i="1" s="1"/>
  <c r="C28" i="1"/>
  <c r="J24" i="1"/>
  <c r="I24" i="1"/>
  <c r="K24" i="1" s="1"/>
  <c r="C27" i="1" s="1"/>
  <c r="C29" i="1" s="1"/>
  <c r="C22" i="1"/>
  <c r="K21" i="1"/>
  <c r="J21" i="1"/>
  <c r="I21" i="1"/>
  <c r="C14" i="1"/>
  <c r="J10" i="1"/>
  <c r="I10" i="1"/>
  <c r="K10" i="1" s="1"/>
  <c r="J9" i="1"/>
  <c r="I9" i="1"/>
  <c r="I8" i="1" s="1"/>
  <c r="J8" i="1"/>
  <c r="H8" i="1"/>
  <c r="G8" i="1"/>
  <c r="F8" i="1"/>
  <c r="E8" i="1"/>
  <c r="I6" i="1"/>
  <c r="I22" i="1" s="1"/>
  <c r="I36" i="1" s="1"/>
  <c r="I50" i="1" s="1"/>
  <c r="K9" i="1" l="1"/>
  <c r="K8" i="1" s="1"/>
  <c r="C13" i="1" s="1"/>
  <c r="C15" i="1" s="1"/>
  <c r="C6" i="1"/>
  <c r="C36" i="1"/>
</calcChain>
</file>

<file path=xl/sharedStrings.xml><?xml version="1.0" encoding="utf-8"?>
<sst xmlns="http://schemas.openxmlformats.org/spreadsheetml/2006/main" count="193" uniqueCount="39">
  <si>
    <t>第17表</t>
    <rPh sb="0" eb="1">
      <t>ダイ</t>
    </rPh>
    <rPh sb="3" eb="4">
      <t>ヒョウ</t>
    </rPh>
    <phoneticPr fontId="1"/>
  </si>
  <si>
    <t>Ｂ型・Ｃ型ウイルス肝炎インターフェロン治療医療費助成対象者（３－１）</t>
    <rPh sb="1" eb="2">
      <t>カタ</t>
    </rPh>
    <rPh sb="4" eb="5">
      <t>カタ</t>
    </rPh>
    <rPh sb="9" eb="11">
      <t>カンエン</t>
    </rPh>
    <rPh sb="19" eb="21">
      <t>チリョウ</t>
    </rPh>
    <rPh sb="21" eb="24">
      <t>イリョウヒ</t>
    </rPh>
    <rPh sb="24" eb="26">
      <t>ジョセイ</t>
    </rPh>
    <rPh sb="26" eb="29">
      <t>タイショウシャ</t>
    </rPh>
    <phoneticPr fontId="1"/>
  </si>
  <si>
    <t>疾病名</t>
    <rPh sb="0" eb="2">
      <t>シッペイ</t>
    </rPh>
    <rPh sb="2" eb="3">
      <t>メイ</t>
    </rPh>
    <phoneticPr fontId="1"/>
  </si>
  <si>
    <t>月末</t>
  </si>
  <si>
    <t>認　　定</t>
    <rPh sb="0" eb="1">
      <t>シノブ</t>
    </rPh>
    <rPh sb="3" eb="4">
      <t>サダム</t>
    </rPh>
    <phoneticPr fontId="1"/>
  </si>
  <si>
    <t>資 格 喪 失</t>
    <rPh sb="0" eb="1">
      <t>シ</t>
    </rPh>
    <rPh sb="2" eb="3">
      <t>カク</t>
    </rPh>
    <rPh sb="4" eb="5">
      <t>モ</t>
    </rPh>
    <rPh sb="6" eb="7">
      <t>シツ</t>
    </rPh>
    <phoneticPr fontId="1"/>
  </si>
  <si>
    <t>内訳</t>
    <rPh sb="0" eb="2">
      <t>ウチワケ</t>
    </rPh>
    <phoneticPr fontId="1"/>
  </si>
  <si>
    <t>一 般</t>
    <rPh sb="0" eb="1">
      <t>イチ</t>
    </rPh>
    <rPh sb="2" eb="3">
      <t>パン</t>
    </rPh>
    <phoneticPr fontId="1"/>
  </si>
  <si>
    <t>老 人</t>
    <rPh sb="0" eb="1">
      <t>ロウ</t>
    </rPh>
    <rPh sb="2" eb="3">
      <t>ジン</t>
    </rPh>
    <phoneticPr fontId="1"/>
  </si>
  <si>
    <t>合 計</t>
    <rPh sb="0" eb="1">
      <t>ゴウ</t>
    </rPh>
    <rPh sb="2" eb="3">
      <t>ケイ</t>
    </rPh>
    <phoneticPr fontId="1"/>
  </si>
  <si>
    <t>総数</t>
    <rPh sb="0" eb="2">
      <t>ソウスウ</t>
    </rPh>
    <phoneticPr fontId="1"/>
  </si>
  <si>
    <t>Ｂ型ウイルス肝炎</t>
    <rPh sb="1" eb="2">
      <t>カタ</t>
    </rPh>
    <rPh sb="6" eb="8">
      <t>カンエン</t>
    </rPh>
    <phoneticPr fontId="1"/>
  </si>
  <si>
    <t>Ｃ型ウイルス肝炎</t>
    <rPh sb="1" eb="2">
      <t>カタ</t>
    </rPh>
    <rPh sb="6" eb="8">
      <t>カンエン</t>
    </rPh>
    <phoneticPr fontId="1"/>
  </si>
  <si>
    <t xml:space="preserve"> 注　平成19年10月1日より助成開始</t>
    <rPh sb="1" eb="2">
      <t>チュウ</t>
    </rPh>
    <rPh sb="3" eb="5">
      <t>ヘイセイ</t>
    </rPh>
    <rPh sb="7" eb="8">
      <t>ネン</t>
    </rPh>
    <rPh sb="10" eb="11">
      <t>ガツ</t>
    </rPh>
    <rPh sb="12" eb="13">
      <t>ニチ</t>
    </rPh>
    <rPh sb="15" eb="17">
      <t>ジョセイ</t>
    </rPh>
    <rPh sb="17" eb="19">
      <t>カイシ</t>
    </rPh>
    <phoneticPr fontId="1"/>
  </si>
  <si>
    <t xml:space="preserve"> ☆当月</t>
    <rPh sb="2" eb="4">
      <t>トウゲツ</t>
    </rPh>
    <phoneticPr fontId="1"/>
  </si>
  <si>
    <t>人</t>
    <rPh sb="0" eb="1">
      <t>ニン</t>
    </rPh>
    <phoneticPr fontId="1"/>
  </si>
  <si>
    <t xml:space="preserve"> ☆前月</t>
    <rPh sb="2" eb="4">
      <t>ゼンゲツ</t>
    </rPh>
    <phoneticPr fontId="1"/>
  </si>
  <si>
    <t xml:space="preserve"> ☆当月－前月</t>
    <rPh sb="2" eb="4">
      <t>トウゲツ</t>
    </rPh>
    <rPh sb="5" eb="7">
      <t>ゼンゲツ</t>
    </rPh>
    <phoneticPr fontId="1"/>
  </si>
  <si>
    <t>人増</t>
    <rPh sb="0" eb="1">
      <t>ニン</t>
    </rPh>
    <rPh sb="1" eb="2">
      <t>マ</t>
    </rPh>
    <phoneticPr fontId="1"/>
  </si>
  <si>
    <t>Ｂ型ウイルス肝炎核酸アナログ製剤治療医療費助成対象者（３－２）</t>
    <rPh sb="1" eb="2">
      <t>カタ</t>
    </rPh>
    <rPh sb="6" eb="8">
      <t>カンエン</t>
    </rPh>
    <rPh sb="8" eb="10">
      <t>カクサン</t>
    </rPh>
    <rPh sb="14" eb="15">
      <t>セイ</t>
    </rPh>
    <rPh sb="15" eb="16">
      <t>ザイ</t>
    </rPh>
    <rPh sb="16" eb="18">
      <t>チリョウ</t>
    </rPh>
    <rPh sb="18" eb="21">
      <t>イリョウヒ</t>
    </rPh>
    <rPh sb="21" eb="23">
      <t>ジョセイ</t>
    </rPh>
    <rPh sb="23" eb="26">
      <t>タイショウシャ</t>
    </rPh>
    <phoneticPr fontId="1"/>
  </si>
  <si>
    <t xml:space="preserve"> 注　平成22年4月1日より助成開始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ジョセイ</t>
    </rPh>
    <rPh sb="16" eb="18">
      <t>カイシ</t>
    </rPh>
    <phoneticPr fontId="1"/>
  </si>
  <si>
    <t>Ｂ型・Ｃ型ウイルス肝炎インターフェロンフリー治療医療費助成対象者（３－３）</t>
    <rPh sb="1" eb="2">
      <t>ガタ</t>
    </rPh>
    <rPh sb="4" eb="5">
      <t>カタ</t>
    </rPh>
    <rPh sb="9" eb="11">
      <t>カンエン</t>
    </rPh>
    <rPh sb="22" eb="24">
      <t>チリョウ</t>
    </rPh>
    <rPh sb="24" eb="27">
      <t>イリョウヒ</t>
    </rPh>
    <rPh sb="27" eb="29">
      <t>ジョセイ</t>
    </rPh>
    <rPh sb="29" eb="32">
      <t>タイショウシャ</t>
    </rPh>
    <phoneticPr fontId="1"/>
  </si>
  <si>
    <t>一般</t>
    <rPh sb="0" eb="2">
      <t>イッパン</t>
    </rPh>
    <phoneticPr fontId="1"/>
  </si>
  <si>
    <t>老人</t>
    <rPh sb="0" eb="2">
      <t>ロウジン</t>
    </rPh>
    <phoneticPr fontId="1"/>
  </si>
  <si>
    <t>合計</t>
    <rPh sb="0" eb="2">
      <t>ゴウケイ</t>
    </rPh>
    <phoneticPr fontId="1"/>
  </si>
  <si>
    <t>注　平成26年9月2日より助成開始</t>
    <rPh sb="0" eb="1">
      <t>チュウ</t>
    </rPh>
    <rPh sb="2" eb="4">
      <t>ヘイセイ</t>
    </rPh>
    <rPh sb="6" eb="7">
      <t>ネン</t>
    </rPh>
    <rPh sb="8" eb="9">
      <t>ガツ</t>
    </rPh>
    <rPh sb="10" eb="11">
      <t>ニチ</t>
    </rPh>
    <rPh sb="13" eb="15">
      <t>ジョセイ</t>
    </rPh>
    <rPh sb="15" eb="17">
      <t>カイシ</t>
    </rPh>
    <phoneticPr fontId="1"/>
  </si>
  <si>
    <t>☆当月</t>
    <rPh sb="1" eb="3">
      <t>トウゲツ</t>
    </rPh>
    <phoneticPr fontId="1"/>
  </si>
  <si>
    <t>☆前月</t>
    <rPh sb="1" eb="3">
      <t>ゼンゲツ</t>
    </rPh>
    <phoneticPr fontId="1"/>
  </si>
  <si>
    <t>☆当月－前月</t>
    <rPh sb="1" eb="3">
      <t>トウゲツ</t>
    </rPh>
    <rPh sb="4" eb="6">
      <t>ゼンゲツ</t>
    </rPh>
    <phoneticPr fontId="1"/>
  </si>
  <si>
    <t xml:space="preserve"> 資料：保健政策部疾病対策課</t>
    <rPh sb="1" eb="3">
      <t>シリョウ</t>
    </rPh>
    <rPh sb="4" eb="6">
      <t>ホケン</t>
    </rPh>
    <rPh sb="6" eb="8">
      <t>セイサク</t>
    </rPh>
    <rPh sb="8" eb="9">
      <t>ブ</t>
    </rPh>
    <rPh sb="9" eb="11">
      <t>シッペイ</t>
    </rPh>
    <rPh sb="11" eb="13">
      <t>タイサク</t>
    </rPh>
    <rPh sb="13" eb="14">
      <t>カ</t>
    </rPh>
    <phoneticPr fontId="1"/>
  </si>
  <si>
    <t>第17表　Ｂ型・Ｃ型ウイルス肝炎治療医療費助成対象者</t>
    <rPh sb="0" eb="1">
      <t>ダイ</t>
    </rPh>
    <rPh sb="3" eb="4">
      <t>ヒョウ</t>
    </rPh>
    <phoneticPr fontId="1"/>
  </si>
  <si>
    <t>Ｃ型ウイルス肝炎インターフェロンフリー治療医療費助成対象者（３－３）</t>
    <rPh sb="1" eb="2">
      <t>カタ</t>
    </rPh>
    <rPh sb="6" eb="8">
      <t>カンエン</t>
    </rPh>
    <rPh sb="19" eb="21">
      <t>チリョウ</t>
    </rPh>
    <rPh sb="21" eb="24">
      <t>イリョウヒ</t>
    </rPh>
    <rPh sb="24" eb="26">
      <t>ジョセイ</t>
    </rPh>
    <rPh sb="26" eb="29">
      <t>タイショウシャ</t>
    </rPh>
    <phoneticPr fontId="1"/>
  </si>
  <si>
    <t>肝がん・重度肝硬変治療研究促進事業対象者（３－４）</t>
    <rPh sb="0" eb="1">
      <t>カン</t>
    </rPh>
    <rPh sb="4" eb="6">
      <t>ジュウド</t>
    </rPh>
    <rPh sb="6" eb="9">
      <t>カンコウヘン</t>
    </rPh>
    <rPh sb="9" eb="11">
      <t>チリョウ</t>
    </rPh>
    <rPh sb="11" eb="13">
      <t>ケンキュウ</t>
    </rPh>
    <rPh sb="13" eb="15">
      <t>ソクシン</t>
    </rPh>
    <rPh sb="15" eb="17">
      <t>ジギョウ</t>
    </rPh>
    <rPh sb="17" eb="20">
      <t>タイショウシャ</t>
    </rPh>
    <phoneticPr fontId="2"/>
  </si>
  <si>
    <t>注　平成30年12月1日より助成開始</t>
    <rPh sb="0" eb="1">
      <t>チュウ</t>
    </rPh>
    <rPh sb="2" eb="4">
      <t>ヘイセイ</t>
    </rPh>
    <rPh sb="6" eb="7">
      <t>ネン</t>
    </rPh>
    <rPh sb="9" eb="10">
      <t>ガツ</t>
    </rPh>
    <rPh sb="11" eb="12">
      <t>ニチ</t>
    </rPh>
    <rPh sb="14" eb="16">
      <t>ジョセイ</t>
    </rPh>
    <rPh sb="16" eb="18">
      <t>カイシ</t>
    </rPh>
    <phoneticPr fontId="2"/>
  </si>
  <si>
    <t>Ｂ型・Ｃ型ウイルス肝炎治療医療費助成等対象者</t>
    <rPh sb="1" eb="2">
      <t>カタ</t>
    </rPh>
    <rPh sb="4" eb="5">
      <t>カタ</t>
    </rPh>
    <rPh sb="9" eb="11">
      <t>カンエン</t>
    </rPh>
    <rPh sb="11" eb="13">
      <t>チリョウ</t>
    </rPh>
    <rPh sb="13" eb="16">
      <t>イリョウヒ</t>
    </rPh>
    <rPh sb="16" eb="18">
      <t>ジョセイ</t>
    </rPh>
    <rPh sb="18" eb="19">
      <t>トウ</t>
    </rPh>
    <rPh sb="19" eb="22">
      <t>タイショウシャ</t>
    </rPh>
    <phoneticPr fontId="1"/>
  </si>
  <si>
    <t>肝がん・重度肝硬変治療研究促進事業対象者（３－４）</t>
    <rPh sb="0" eb="1">
      <t>カン</t>
    </rPh>
    <rPh sb="4" eb="6">
      <t>ジュウド</t>
    </rPh>
    <rPh sb="6" eb="9">
      <t>カンコウヘン</t>
    </rPh>
    <rPh sb="9" eb="11">
      <t>チリョウ</t>
    </rPh>
    <rPh sb="11" eb="13">
      <t>ケンキュウ</t>
    </rPh>
    <rPh sb="13" eb="15">
      <t>ソクシン</t>
    </rPh>
    <rPh sb="15" eb="17">
      <t>ジギョウ</t>
    </rPh>
    <rPh sb="17" eb="20">
      <t>タイショウシャ</t>
    </rPh>
    <phoneticPr fontId="1"/>
  </si>
  <si>
    <t>注　平成30年12月1日より助成開始</t>
    <rPh sb="0" eb="1">
      <t>チュウ</t>
    </rPh>
    <rPh sb="2" eb="4">
      <t>ヘイセイ</t>
    </rPh>
    <rPh sb="6" eb="7">
      <t>ネン</t>
    </rPh>
    <rPh sb="9" eb="10">
      <t>ガツ</t>
    </rPh>
    <rPh sb="11" eb="12">
      <t>ニチ</t>
    </rPh>
    <rPh sb="14" eb="16">
      <t>ジョセイ</t>
    </rPh>
    <rPh sb="16" eb="18">
      <t>カイシ</t>
    </rPh>
    <phoneticPr fontId="1"/>
  </si>
  <si>
    <t>(令和2年</t>
    <rPh sb="1" eb="2">
      <t>レイ</t>
    </rPh>
    <rPh sb="2" eb="3">
      <t>ワ</t>
    </rPh>
    <rPh sb="4" eb="5">
      <t>ネン</t>
    </rPh>
    <phoneticPr fontId="1"/>
  </si>
  <si>
    <t>(令和2年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</si>
</sst>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#,##0_ ;&quot;▲ &quot;#,##0_ "/>
    <numFmt numFmtId="179" formatCode="0&quot;月末&quot;"/>
    <numFmt numFmtId="180" formatCode="&quot;令&quot;&quot;和&quot;&quot;2&quot;&quot;年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8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25">
    <xf numFmtId="0" fontId="0" fillId="0" borderId="0" xfId="0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 applyProtection="1">
      <alignment horizontal="center" vertical="center"/>
    </xf>
    <xf numFmtId="41" fontId="3" fillId="0" borderId="8" xfId="0" applyNumberFormat="1" applyFont="1" applyFill="1" applyBorder="1" applyAlignment="1" applyProtection="1">
      <alignment horizontal="center" vertical="center"/>
    </xf>
    <xf numFmtId="41" fontId="3" fillId="0" borderId="9" xfId="0" applyNumberFormat="1" applyFont="1" applyFill="1" applyBorder="1" applyAlignment="1" applyProtection="1">
      <alignment horizontal="center" vertical="center"/>
    </xf>
    <xf numFmtId="41" fontId="3" fillId="0" borderId="10" xfId="0" applyNumberFormat="1" applyFont="1" applyFill="1" applyBorder="1" applyAlignment="1" applyProtection="1">
      <alignment horizontal="center" vertical="center"/>
    </xf>
    <xf numFmtId="41" fontId="3" fillId="0" borderId="11" xfId="0" applyNumberFormat="1" applyFont="1" applyFill="1" applyBorder="1" applyAlignment="1" applyProtection="1">
      <alignment horizontal="center" vertical="center"/>
    </xf>
    <xf numFmtId="41" fontId="3" fillId="0" borderId="12" xfId="0" applyNumberFormat="1" applyFont="1" applyFill="1" applyBorder="1" applyAlignment="1" applyProtection="1">
      <alignment horizontal="center" vertical="center"/>
    </xf>
    <xf numFmtId="41" fontId="3" fillId="0" borderId="13" xfId="0" applyNumberFormat="1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 applyProtection="1">
      <alignment vertical="center"/>
    </xf>
    <xf numFmtId="41" fontId="3" fillId="0" borderId="10" xfId="0" applyNumberFormat="1" applyFont="1" applyFill="1" applyBorder="1" applyAlignment="1" applyProtection="1">
      <alignment vertical="center"/>
    </xf>
    <xf numFmtId="41" fontId="3" fillId="0" borderId="13" xfId="0" applyNumberFormat="1" applyFont="1" applyFill="1" applyBorder="1" applyAlignment="1" applyProtection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20" xfId="0" applyNumberFormat="1" applyFont="1" applyFill="1" applyBorder="1" applyAlignment="1">
      <alignment vertical="center"/>
    </xf>
    <xf numFmtId="41" fontId="3" fillId="0" borderId="19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41" fontId="3" fillId="0" borderId="13" xfId="0" applyNumberFormat="1" applyFont="1" applyFill="1" applyBorder="1" applyAlignment="1">
      <alignment vertical="center"/>
    </xf>
    <xf numFmtId="41" fontId="3" fillId="0" borderId="10" xfId="0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2" xfId="0" applyFont="1" applyFill="1" applyBorder="1" applyAlignment="1" applyProtection="1">
      <alignment horizontal="centerContinuous" vertical="center"/>
    </xf>
    <xf numFmtId="0" fontId="4" fillId="0" borderId="0" xfId="0" applyFont="1" applyFill="1" applyAlignment="1">
      <alignment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5" fillId="0" borderId="0" xfId="0" applyFont="1" applyFill="1" applyProtection="1">
      <alignment vertical="center"/>
      <protection locked="0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/>
    </xf>
    <xf numFmtId="177" fontId="7" fillId="2" borderId="0" xfId="0" applyNumberFormat="1" applyFont="1" applyFill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right" vertical="center"/>
    </xf>
    <xf numFmtId="0" fontId="5" fillId="0" borderId="4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1" fontId="5" fillId="0" borderId="7" xfId="0" applyNumberFormat="1" applyFont="1" applyFill="1" applyBorder="1" applyAlignment="1" applyProtection="1">
      <alignment horizontal="center" vertical="center"/>
    </xf>
    <xf numFmtId="41" fontId="5" fillId="0" borderId="8" xfId="0" applyNumberFormat="1" applyFont="1" applyFill="1" applyBorder="1" applyAlignment="1" applyProtection="1">
      <alignment horizontal="center" vertical="center"/>
    </xf>
    <xf numFmtId="41" fontId="5" fillId="0" borderId="9" xfId="0" applyNumberFormat="1" applyFont="1" applyFill="1" applyBorder="1" applyAlignment="1" applyProtection="1">
      <alignment horizontal="center" vertical="center"/>
    </xf>
    <xf numFmtId="41" fontId="5" fillId="0" borderId="10" xfId="0" applyNumberFormat="1" applyFont="1" applyFill="1" applyBorder="1" applyAlignment="1" applyProtection="1">
      <alignment horizontal="center" vertical="center"/>
    </xf>
    <xf numFmtId="41" fontId="5" fillId="0" borderId="11" xfId="0" applyNumberFormat="1" applyFont="1" applyFill="1" applyBorder="1" applyAlignment="1" applyProtection="1">
      <alignment horizontal="center" vertical="center"/>
    </xf>
    <xf numFmtId="41" fontId="5" fillId="0" borderId="12" xfId="0" applyNumberFormat="1" applyFont="1" applyFill="1" applyBorder="1" applyAlignment="1" applyProtection="1">
      <alignment horizontal="center" vertical="center"/>
    </xf>
    <xf numFmtId="41" fontId="5" fillId="0" borderId="13" xfId="0" applyNumberFormat="1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41" fontId="5" fillId="0" borderId="11" xfId="0" applyNumberFormat="1" applyFont="1" applyFill="1" applyBorder="1" applyAlignment="1" applyProtection="1">
      <alignment vertical="center"/>
    </xf>
    <xf numFmtId="41" fontId="5" fillId="0" borderId="10" xfId="0" applyNumberFormat="1" applyFont="1" applyFill="1" applyBorder="1" applyAlignment="1" applyProtection="1">
      <alignment vertical="center"/>
    </xf>
    <xf numFmtId="41" fontId="5" fillId="0" borderId="13" xfId="0" applyNumberFormat="1" applyFont="1" applyFill="1" applyBorder="1" applyAlignment="1" applyProtection="1">
      <alignment vertical="center"/>
    </xf>
    <xf numFmtId="0" fontId="5" fillId="0" borderId="14" xfId="0" applyFont="1" applyFill="1" applyBorder="1">
      <alignment vertical="center"/>
    </xf>
    <xf numFmtId="41" fontId="7" fillId="2" borderId="15" xfId="0" applyNumberFormat="1" applyFont="1" applyFill="1" applyBorder="1" applyAlignment="1" applyProtection="1">
      <alignment vertical="center"/>
      <protection locked="0"/>
    </xf>
    <xf numFmtId="41" fontId="7" fillId="2" borderId="16" xfId="0" applyNumberFormat="1" applyFont="1" applyFill="1" applyBorder="1" applyAlignment="1" applyProtection="1">
      <alignment vertical="center"/>
      <protection locked="0"/>
    </xf>
    <xf numFmtId="41" fontId="7" fillId="2" borderId="0" xfId="0" applyNumberFormat="1" applyFont="1" applyFill="1" applyBorder="1" applyAlignment="1" applyProtection="1">
      <alignment vertical="center"/>
      <protection locked="0"/>
    </xf>
    <xf numFmtId="41" fontId="5" fillId="0" borderId="15" xfId="0" applyNumberFormat="1" applyFont="1" applyFill="1" applyBorder="1" applyAlignment="1">
      <alignment vertical="center"/>
    </xf>
    <xf numFmtId="41" fontId="5" fillId="0" borderId="16" xfId="0" applyNumberFormat="1" applyFont="1" applyFill="1" applyBorder="1" applyAlignment="1">
      <alignment vertical="center"/>
    </xf>
    <xf numFmtId="0" fontId="5" fillId="0" borderId="17" xfId="0" applyFont="1" applyFill="1" applyBorder="1">
      <alignment vertical="center"/>
    </xf>
    <xf numFmtId="41" fontId="7" fillId="2" borderId="18" xfId="0" applyNumberFormat="1" applyFont="1" applyFill="1" applyBorder="1" applyAlignment="1" applyProtection="1">
      <alignment vertical="center"/>
      <protection locked="0"/>
    </xf>
    <xf numFmtId="41" fontId="7" fillId="2" borderId="19" xfId="0" applyNumberFormat="1" applyFont="1" applyFill="1" applyBorder="1" applyAlignment="1" applyProtection="1">
      <alignment vertical="center"/>
      <protection locked="0"/>
    </xf>
    <xf numFmtId="41" fontId="7" fillId="2" borderId="20" xfId="0" applyNumberFormat="1" applyFont="1" applyFill="1" applyBorder="1" applyAlignment="1" applyProtection="1">
      <alignment vertical="center"/>
      <protection locked="0"/>
    </xf>
    <xf numFmtId="41" fontId="5" fillId="0" borderId="18" xfId="0" applyNumberFormat="1" applyFont="1" applyFill="1" applyBorder="1" applyAlignment="1">
      <alignment vertical="center"/>
    </xf>
    <xf numFmtId="41" fontId="5" fillId="0" borderId="20" xfId="0" applyNumberFormat="1" applyFont="1" applyFill="1" applyBorder="1" applyAlignment="1">
      <alignment vertical="center"/>
    </xf>
    <xf numFmtId="41" fontId="5" fillId="0" borderId="19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Alignment="1" applyProtection="1">
      <alignment horizontal="lef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1" fontId="5" fillId="0" borderId="11" xfId="0" applyNumberFormat="1" applyFont="1" applyFill="1" applyBorder="1" applyAlignment="1">
      <alignment horizontal="center" vertical="center"/>
    </xf>
    <xf numFmtId="41" fontId="5" fillId="0" borderId="12" xfId="0" applyNumberFormat="1" applyFont="1" applyFill="1" applyBorder="1" applyAlignment="1">
      <alignment horizontal="center" vertical="center"/>
    </xf>
    <xf numFmtId="41" fontId="5" fillId="0" borderId="9" xfId="0" applyNumberFormat="1" applyFont="1" applyFill="1" applyBorder="1" applyAlignment="1">
      <alignment horizontal="center" vertical="center"/>
    </xf>
    <xf numFmtId="41" fontId="5" fillId="0" borderId="10" xfId="0" applyNumberFormat="1" applyFont="1" applyFill="1" applyBorder="1" applyAlignment="1">
      <alignment horizontal="center" vertical="center"/>
    </xf>
    <xf numFmtId="41" fontId="5" fillId="0" borderId="13" xfId="0" applyNumberFormat="1" applyFont="1" applyFill="1" applyBorder="1" applyAlignment="1">
      <alignment horizontal="center" vertical="center"/>
    </xf>
    <xf numFmtId="41" fontId="5" fillId="0" borderId="11" xfId="0" applyNumberFormat="1" applyFont="1" applyFill="1" applyBorder="1" applyAlignment="1">
      <alignment vertical="center"/>
    </xf>
    <xf numFmtId="41" fontId="5" fillId="0" borderId="13" xfId="0" applyNumberFormat="1" applyFont="1" applyFill="1" applyBorder="1" applyAlignment="1">
      <alignment vertical="center"/>
    </xf>
    <xf numFmtId="41" fontId="5" fillId="0" borderId="10" xfId="0" applyNumberFormat="1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41" fontId="8" fillId="0" borderId="0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79" fontId="3" fillId="0" borderId="3" xfId="0" applyNumberFormat="1" applyFont="1" applyFill="1" applyBorder="1" applyAlignment="1" applyProtection="1">
      <alignment horizontal="centerContinuous" vertical="center"/>
    </xf>
    <xf numFmtId="179" fontId="3" fillId="0" borderId="5" xfId="0" applyNumberFormat="1" applyFont="1" applyFill="1" applyBorder="1" applyAlignment="1" applyProtection="1">
      <alignment horizontal="centerContinuous" vertical="center"/>
    </xf>
    <xf numFmtId="179" fontId="3" fillId="0" borderId="4" xfId="0" applyNumberFormat="1" applyFont="1" applyFill="1" applyBorder="1" applyAlignment="1" applyProtection="1">
      <alignment horizontal="centerContinuous" vertical="center"/>
    </xf>
    <xf numFmtId="0" fontId="3" fillId="0" borderId="4" xfId="0" applyFont="1" applyFill="1" applyBorder="1" applyAlignment="1" applyProtection="1">
      <alignment horizontal="centerContinuous" vertical="center"/>
    </xf>
    <xf numFmtId="41" fontId="5" fillId="2" borderId="11" xfId="0" applyNumberFormat="1" applyFont="1" applyFill="1" applyBorder="1" applyAlignment="1" applyProtection="1">
      <alignment vertical="center"/>
    </xf>
    <xf numFmtId="41" fontId="5" fillId="2" borderId="10" xfId="0" applyNumberFormat="1" applyFont="1" applyFill="1" applyBorder="1" applyAlignment="1" applyProtection="1">
      <alignment vertical="center"/>
    </xf>
    <xf numFmtId="41" fontId="5" fillId="2" borderId="16" xfId="0" applyNumberFormat="1" applyFont="1" applyFill="1" applyBorder="1" applyAlignment="1" applyProtection="1">
      <alignment vertical="center"/>
      <protection locked="0"/>
    </xf>
    <xf numFmtId="41" fontId="5" fillId="2" borderId="19" xfId="0" applyNumberFormat="1" applyFont="1" applyFill="1" applyBorder="1" applyAlignment="1" applyProtection="1">
      <alignment vertical="center"/>
      <protection locked="0"/>
    </xf>
    <xf numFmtId="0" fontId="0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41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180" fontId="5" fillId="0" borderId="0" xfId="0" applyNumberFormat="1" applyFont="1" applyFill="1" applyBorder="1" applyAlignment="1" applyProtection="1">
      <alignment vertical="center"/>
    </xf>
    <xf numFmtId="180" fontId="5" fillId="0" borderId="0" xfId="0" applyNumberFormat="1" applyFont="1" applyAlignment="1" applyProtection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180" fontId="7" fillId="2" borderId="0" xfId="0" applyNumberFormat="1" applyFont="1" applyFill="1" applyBorder="1" applyAlignment="1" applyProtection="1">
      <alignment vertical="center"/>
      <protection locked="0"/>
    </xf>
    <xf numFmtId="180" fontId="5" fillId="2" borderId="0" xfId="0" applyNumberFormat="1" applyFont="1" applyFill="1" applyAlignment="1" applyProtection="1">
      <alignment vertical="center"/>
      <protection locked="0"/>
    </xf>
    <xf numFmtId="41" fontId="3" fillId="0" borderId="15" xfId="0" applyNumberFormat="1" applyFont="1" applyFill="1" applyBorder="1" applyAlignment="1" applyProtection="1">
      <alignment vertical="center"/>
      <protection locked="0"/>
    </xf>
    <xf numFmtId="41" fontId="3" fillId="0" borderId="16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8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colors>
    <mruColors>
      <color rgb="FFCCE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topLeftCell="A13" zoomScale="130" zoomScaleNormal="130" workbookViewId="0">
      <selection activeCell="G21" sqref="G21"/>
    </sheetView>
  </sheetViews>
  <sheetFormatPr defaultColWidth="9" defaultRowHeight="15" customHeight="1" x14ac:dyDescent="0.2"/>
  <cols>
    <col min="1" max="1" width="15.6640625" style="23" customWidth="1"/>
    <col min="2" max="10" width="7.6640625" style="23" customWidth="1"/>
    <col min="11" max="16384" width="9" style="23"/>
  </cols>
  <sheetData>
    <row r="1" spans="1:11" ht="15" customHeight="1" x14ac:dyDescent="0.2">
      <c r="A1" s="34" t="s">
        <v>30</v>
      </c>
      <c r="I1" s="3"/>
      <c r="J1" s="3"/>
    </row>
    <row r="2" spans="1:11" ht="1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1"/>
    </row>
    <row r="3" spans="1:11" ht="15" customHeight="1" x14ac:dyDescent="0.2">
      <c r="A3" s="23" t="s">
        <v>1</v>
      </c>
      <c r="K3" s="1"/>
    </row>
    <row r="4" spans="1:11" ht="15" customHeight="1" thickBot="1" x14ac:dyDescent="0.25">
      <c r="A4" s="29"/>
      <c r="B4" s="29"/>
      <c r="C4" s="29"/>
      <c r="D4" s="29"/>
      <c r="E4" s="29"/>
      <c r="F4" s="30"/>
      <c r="G4" s="29"/>
      <c r="H4" s="102" t="s">
        <v>37</v>
      </c>
      <c r="I4" s="102"/>
      <c r="J4" s="35">
        <v>7</v>
      </c>
      <c r="K4" s="1"/>
    </row>
    <row r="5" spans="1:11" ht="15" customHeight="1" thickTop="1" x14ac:dyDescent="0.2">
      <c r="A5" s="4" t="s">
        <v>2</v>
      </c>
      <c r="B5" s="91">
        <v>6</v>
      </c>
      <c r="C5" s="94"/>
      <c r="D5" s="33" t="s">
        <v>4</v>
      </c>
      <c r="E5" s="33"/>
      <c r="F5" s="33" t="s">
        <v>5</v>
      </c>
      <c r="G5" s="33"/>
      <c r="H5" s="91">
        <v>7</v>
      </c>
      <c r="I5" s="92"/>
      <c r="J5" s="93"/>
      <c r="K5" s="1"/>
    </row>
    <row r="6" spans="1:11" ht="15" customHeight="1" x14ac:dyDescent="0.2">
      <c r="A6" s="5" t="s">
        <v>6</v>
      </c>
      <c r="B6" s="6" t="s">
        <v>7</v>
      </c>
      <c r="C6" s="7" t="s">
        <v>8</v>
      </c>
      <c r="D6" s="8" t="s">
        <v>7</v>
      </c>
      <c r="E6" s="9" t="s">
        <v>8</v>
      </c>
      <c r="F6" s="10" t="s">
        <v>7</v>
      </c>
      <c r="G6" s="11" t="s">
        <v>8</v>
      </c>
      <c r="H6" s="8" t="s">
        <v>7</v>
      </c>
      <c r="I6" s="12" t="s">
        <v>8</v>
      </c>
      <c r="J6" s="11" t="s">
        <v>9</v>
      </c>
      <c r="K6" s="1"/>
    </row>
    <row r="7" spans="1:11" ht="15" customHeight="1" x14ac:dyDescent="0.2">
      <c r="A7" s="13" t="s">
        <v>10</v>
      </c>
      <c r="B7" s="14">
        <v>19</v>
      </c>
      <c r="C7" s="15">
        <v>1</v>
      </c>
      <c r="D7" s="16">
        <v>1</v>
      </c>
      <c r="E7" s="15">
        <v>0</v>
      </c>
      <c r="F7" s="14">
        <v>4</v>
      </c>
      <c r="G7" s="15">
        <v>0</v>
      </c>
      <c r="H7" s="14">
        <v>16</v>
      </c>
      <c r="I7" s="16">
        <v>1</v>
      </c>
      <c r="J7" s="15">
        <v>17</v>
      </c>
      <c r="K7" s="1"/>
    </row>
    <row r="8" spans="1:11" ht="15" customHeight="1" x14ac:dyDescent="0.2">
      <c r="A8" s="31" t="s">
        <v>11</v>
      </c>
      <c r="B8" s="116">
        <v>19</v>
      </c>
      <c r="C8" s="117">
        <v>0</v>
      </c>
      <c r="D8" s="118">
        <v>1</v>
      </c>
      <c r="E8" s="117">
        <v>0</v>
      </c>
      <c r="F8" s="118">
        <v>4</v>
      </c>
      <c r="G8" s="117">
        <v>0</v>
      </c>
      <c r="H8" s="17">
        <v>16</v>
      </c>
      <c r="I8" s="1">
        <v>0</v>
      </c>
      <c r="J8" s="18">
        <v>16</v>
      </c>
      <c r="K8" s="1"/>
    </row>
    <row r="9" spans="1:11" ht="15" customHeight="1" x14ac:dyDescent="0.2">
      <c r="A9" s="32" t="s">
        <v>12</v>
      </c>
      <c r="B9" s="119">
        <v>0</v>
      </c>
      <c r="C9" s="120">
        <v>1</v>
      </c>
      <c r="D9" s="121">
        <v>0</v>
      </c>
      <c r="E9" s="120">
        <v>0</v>
      </c>
      <c r="F9" s="121">
        <v>0</v>
      </c>
      <c r="G9" s="120">
        <v>0</v>
      </c>
      <c r="H9" s="19">
        <v>0</v>
      </c>
      <c r="I9" s="20">
        <v>1</v>
      </c>
      <c r="J9" s="21">
        <v>1</v>
      </c>
      <c r="K9" s="1"/>
    </row>
    <row r="10" spans="1:11" ht="15" customHeight="1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1"/>
    </row>
    <row r="11" spans="1:11" ht="15" customHeight="1" x14ac:dyDescent="0.2">
      <c r="A11" s="23" t="s">
        <v>13</v>
      </c>
      <c r="D11" s="2"/>
      <c r="E11" s="2"/>
      <c r="F11" s="2"/>
      <c r="G11" s="2"/>
      <c r="H11" s="2"/>
      <c r="I11" s="2"/>
      <c r="J11" s="2"/>
      <c r="K11" s="1"/>
    </row>
    <row r="12" spans="1:11" ht="15" customHeight="1" x14ac:dyDescent="0.2">
      <c r="A12" s="23" t="s">
        <v>14</v>
      </c>
      <c r="B12" s="1">
        <v>17</v>
      </c>
      <c r="C12" s="1" t="s">
        <v>15</v>
      </c>
      <c r="D12" s="2"/>
      <c r="E12" s="2"/>
      <c r="F12" s="2"/>
      <c r="G12" s="2"/>
      <c r="H12" s="2"/>
      <c r="I12" s="2"/>
      <c r="J12" s="2"/>
      <c r="K12" s="1"/>
    </row>
    <row r="13" spans="1:11" ht="15" customHeight="1" x14ac:dyDescent="0.2">
      <c r="A13" s="23" t="s">
        <v>16</v>
      </c>
      <c r="B13" s="1">
        <v>19</v>
      </c>
      <c r="C13" s="1" t="s">
        <v>15</v>
      </c>
      <c r="D13" s="2"/>
      <c r="E13" s="2"/>
      <c r="F13" s="2"/>
      <c r="G13" s="2"/>
      <c r="H13" s="2"/>
      <c r="I13" s="2"/>
      <c r="J13" s="2"/>
      <c r="K13" s="1"/>
    </row>
    <row r="14" spans="1:11" ht="15" customHeight="1" x14ac:dyDescent="0.2">
      <c r="A14" s="23" t="s">
        <v>17</v>
      </c>
      <c r="B14" s="22">
        <v>-2</v>
      </c>
      <c r="C14" s="1" t="s">
        <v>18</v>
      </c>
      <c r="D14" s="2"/>
      <c r="E14" s="2"/>
      <c r="F14" s="2"/>
      <c r="G14" s="2"/>
      <c r="H14" s="2"/>
      <c r="I14" s="2"/>
      <c r="J14" s="2"/>
      <c r="K14" s="1"/>
    </row>
    <row r="16" spans="1:11" ht="15" customHeight="1" x14ac:dyDescent="0.2">
      <c r="K16" s="1"/>
    </row>
    <row r="17" spans="1:13" ht="15" customHeight="1" x14ac:dyDescent="0.2">
      <c r="A17" s="23" t="s">
        <v>19</v>
      </c>
      <c r="K17" s="1"/>
    </row>
    <row r="18" spans="1:13" ht="15" customHeight="1" thickBot="1" x14ac:dyDescent="0.25">
      <c r="A18" s="29"/>
      <c r="B18" s="29"/>
      <c r="C18" s="29"/>
      <c r="D18" s="29"/>
      <c r="E18" s="29"/>
      <c r="F18" s="30"/>
      <c r="G18" s="29"/>
      <c r="H18" s="102" t="s">
        <v>38</v>
      </c>
      <c r="I18" s="102"/>
      <c r="J18" s="35">
        <v>7</v>
      </c>
      <c r="K18" s="1"/>
    </row>
    <row r="19" spans="1:13" ht="15" customHeight="1" thickTop="1" x14ac:dyDescent="0.2">
      <c r="A19" s="4" t="s">
        <v>2</v>
      </c>
      <c r="B19" s="91">
        <v>6</v>
      </c>
      <c r="C19" s="94"/>
      <c r="D19" s="33" t="s">
        <v>4</v>
      </c>
      <c r="E19" s="33"/>
      <c r="F19" s="33" t="s">
        <v>5</v>
      </c>
      <c r="G19" s="33"/>
      <c r="H19" s="91">
        <v>7</v>
      </c>
      <c r="I19" s="92"/>
      <c r="J19" s="93"/>
      <c r="K19" s="1"/>
    </row>
    <row r="20" spans="1:13" ht="15" customHeight="1" x14ac:dyDescent="0.2">
      <c r="A20" s="5" t="s">
        <v>6</v>
      </c>
      <c r="B20" s="6" t="s">
        <v>7</v>
      </c>
      <c r="C20" s="7" t="s">
        <v>8</v>
      </c>
      <c r="D20" s="8" t="s">
        <v>7</v>
      </c>
      <c r="E20" s="9" t="s">
        <v>8</v>
      </c>
      <c r="F20" s="10" t="s">
        <v>7</v>
      </c>
      <c r="G20" s="11" t="s">
        <v>8</v>
      </c>
      <c r="H20" s="8" t="s">
        <v>7</v>
      </c>
      <c r="I20" s="12" t="s">
        <v>8</v>
      </c>
      <c r="J20" s="11" t="s">
        <v>9</v>
      </c>
      <c r="K20" s="1"/>
    </row>
    <row r="21" spans="1:13" ht="15" customHeight="1" x14ac:dyDescent="0.2">
      <c r="A21" s="5" t="s">
        <v>10</v>
      </c>
      <c r="B21" s="122">
        <v>5186</v>
      </c>
      <c r="C21" s="123">
        <v>1475</v>
      </c>
      <c r="D21" s="124">
        <v>603</v>
      </c>
      <c r="E21" s="123">
        <v>195</v>
      </c>
      <c r="F21" s="124">
        <v>579</v>
      </c>
      <c r="G21" s="123">
        <v>168</v>
      </c>
      <c r="H21" s="24">
        <v>5210</v>
      </c>
      <c r="I21" s="25">
        <v>1502</v>
      </c>
      <c r="J21" s="26">
        <v>6712</v>
      </c>
      <c r="K21" s="1"/>
    </row>
    <row r="22" spans="1:13" ht="15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1"/>
    </row>
    <row r="23" spans="1:13" ht="15" customHeight="1" x14ac:dyDescent="0.2">
      <c r="A23" s="23" t="s">
        <v>20</v>
      </c>
      <c r="D23" s="2"/>
      <c r="E23" s="2"/>
      <c r="F23" s="2"/>
      <c r="G23" s="2"/>
      <c r="H23" s="2"/>
      <c r="I23" s="2"/>
      <c r="J23" s="2"/>
      <c r="K23" s="1"/>
    </row>
    <row r="24" spans="1:13" ht="15" customHeight="1" x14ac:dyDescent="0.2">
      <c r="A24" s="23" t="s">
        <v>14</v>
      </c>
      <c r="B24" s="1">
        <v>6712</v>
      </c>
      <c r="C24" s="1" t="s">
        <v>15</v>
      </c>
      <c r="D24" s="2"/>
      <c r="E24" s="2"/>
      <c r="F24" s="2"/>
      <c r="G24" s="2"/>
      <c r="H24" s="2"/>
      <c r="I24" s="2"/>
      <c r="J24" s="2"/>
      <c r="K24" s="1"/>
    </row>
    <row r="25" spans="1:13" ht="15" customHeight="1" x14ac:dyDescent="0.2">
      <c r="A25" s="23" t="s">
        <v>16</v>
      </c>
      <c r="B25" s="1">
        <v>6661</v>
      </c>
      <c r="C25" s="1" t="s">
        <v>15</v>
      </c>
      <c r="D25" s="2"/>
      <c r="E25" s="2"/>
      <c r="F25" s="2"/>
      <c r="G25" s="2"/>
      <c r="H25" s="2"/>
      <c r="I25" s="2"/>
      <c r="J25" s="2"/>
      <c r="K25" s="1"/>
    </row>
    <row r="26" spans="1:13" ht="15" customHeight="1" x14ac:dyDescent="0.2">
      <c r="A26" s="23" t="s">
        <v>17</v>
      </c>
      <c r="B26" s="22">
        <v>51</v>
      </c>
      <c r="C26" s="1" t="s">
        <v>18</v>
      </c>
      <c r="D26" s="2"/>
      <c r="E26" s="2"/>
      <c r="F26" s="2"/>
      <c r="G26" s="2"/>
      <c r="H26" s="2"/>
      <c r="I26" s="2"/>
      <c r="J26" s="2"/>
      <c r="K26" s="1"/>
    </row>
    <row r="28" spans="1:13" ht="15" customHeight="1" x14ac:dyDescent="0.2">
      <c r="K28" s="1"/>
    </row>
    <row r="29" spans="1:13" ht="15" customHeight="1" x14ac:dyDescent="0.2">
      <c r="A29" s="23" t="s">
        <v>21</v>
      </c>
      <c r="K29" s="1"/>
      <c r="L29" s="1"/>
      <c r="M29" s="1"/>
    </row>
    <row r="30" spans="1:13" ht="15" customHeight="1" thickBot="1" x14ac:dyDescent="0.25">
      <c r="A30" s="29"/>
      <c r="B30" s="29"/>
      <c r="C30" s="29"/>
      <c r="D30" s="29"/>
      <c r="E30" s="29"/>
      <c r="F30" s="30"/>
      <c r="G30" s="29"/>
      <c r="H30" s="102" t="s">
        <v>38</v>
      </c>
      <c r="I30" s="102"/>
      <c r="J30" s="35">
        <v>7</v>
      </c>
      <c r="K30" s="1"/>
    </row>
    <row r="31" spans="1:13" ht="15" customHeight="1" thickTop="1" x14ac:dyDescent="0.2">
      <c r="A31" s="4" t="s">
        <v>2</v>
      </c>
      <c r="B31" s="91">
        <v>6</v>
      </c>
      <c r="C31" s="94"/>
      <c r="D31" s="33" t="s">
        <v>4</v>
      </c>
      <c r="E31" s="33"/>
      <c r="F31" s="33" t="s">
        <v>5</v>
      </c>
      <c r="G31" s="33"/>
      <c r="H31" s="91">
        <v>7</v>
      </c>
      <c r="I31" s="92"/>
      <c r="J31" s="93"/>
      <c r="K31" s="1"/>
    </row>
    <row r="32" spans="1:13" ht="15" customHeight="1" x14ac:dyDescent="0.2">
      <c r="A32" s="5" t="s">
        <v>6</v>
      </c>
      <c r="B32" s="6" t="s">
        <v>7</v>
      </c>
      <c r="C32" s="7" t="s">
        <v>8</v>
      </c>
      <c r="D32" s="8" t="s">
        <v>7</v>
      </c>
      <c r="E32" s="9" t="s">
        <v>8</v>
      </c>
      <c r="F32" s="10" t="s">
        <v>7</v>
      </c>
      <c r="G32" s="11" t="s">
        <v>8</v>
      </c>
      <c r="H32" s="8" t="s">
        <v>7</v>
      </c>
      <c r="I32" s="12" t="s">
        <v>8</v>
      </c>
      <c r="J32" s="11" t="s">
        <v>9</v>
      </c>
      <c r="K32" s="1"/>
    </row>
    <row r="33" spans="1:13" ht="15" customHeight="1" x14ac:dyDescent="0.2">
      <c r="A33" s="5" t="s">
        <v>10</v>
      </c>
      <c r="B33" s="14">
        <v>205</v>
      </c>
      <c r="C33" s="15">
        <v>158</v>
      </c>
      <c r="D33" s="14">
        <v>69</v>
      </c>
      <c r="E33" s="15">
        <v>47</v>
      </c>
      <c r="F33" s="14">
        <v>90</v>
      </c>
      <c r="G33" s="15">
        <v>63</v>
      </c>
      <c r="H33" s="24">
        <v>184</v>
      </c>
      <c r="I33" s="25">
        <v>142</v>
      </c>
      <c r="J33" s="26">
        <v>326</v>
      </c>
      <c r="K33" s="1"/>
    </row>
    <row r="34" spans="1:13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customHeight="1" x14ac:dyDescent="0.2">
      <c r="A35" s="23" t="s">
        <v>25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customHeight="1" x14ac:dyDescent="0.2">
      <c r="A36" s="23" t="s">
        <v>26</v>
      </c>
      <c r="B36" s="1">
        <v>326</v>
      </c>
      <c r="C36" s="1" t="s">
        <v>15</v>
      </c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customHeight="1" x14ac:dyDescent="0.2">
      <c r="A37" s="23" t="s">
        <v>27</v>
      </c>
      <c r="B37" s="1">
        <v>363</v>
      </c>
      <c r="C37" s="1" t="s">
        <v>15</v>
      </c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customHeight="1" x14ac:dyDescent="0.2">
      <c r="A38" s="23" t="s">
        <v>28</v>
      </c>
      <c r="B38" s="22">
        <v>-37</v>
      </c>
      <c r="C38" s="1" t="s">
        <v>18</v>
      </c>
      <c r="D38" s="1"/>
      <c r="E38" s="1"/>
      <c r="F38" s="1"/>
      <c r="G38" s="1"/>
      <c r="H38" s="1"/>
      <c r="I38" s="1"/>
      <c r="J38" s="1"/>
      <c r="K38" s="1"/>
      <c r="L38" s="1"/>
      <c r="M38" s="1"/>
    </row>
    <row r="41" spans="1:13" ht="15" customHeight="1" x14ac:dyDescent="0.2">
      <c r="A41" s="23" t="s">
        <v>32</v>
      </c>
      <c r="K41" s="1"/>
      <c r="L41" s="1"/>
      <c r="M41" s="1"/>
    </row>
    <row r="42" spans="1:13" ht="15" customHeight="1" thickBot="1" x14ac:dyDescent="0.25">
      <c r="A42" s="29"/>
      <c r="B42" s="29"/>
      <c r="C42" s="29"/>
      <c r="D42" s="29"/>
      <c r="E42" s="29"/>
      <c r="F42" s="30"/>
      <c r="G42" s="29"/>
      <c r="H42" s="102" t="s">
        <v>38</v>
      </c>
      <c r="I42" s="102"/>
      <c r="J42" s="35">
        <v>7</v>
      </c>
      <c r="K42" s="1"/>
    </row>
    <row r="43" spans="1:13" ht="15" customHeight="1" thickTop="1" x14ac:dyDescent="0.2">
      <c r="A43" s="4" t="s">
        <v>2</v>
      </c>
      <c r="B43" s="91">
        <v>6</v>
      </c>
      <c r="C43" s="94"/>
      <c r="D43" s="33" t="s">
        <v>4</v>
      </c>
      <c r="E43" s="33"/>
      <c r="F43" s="33" t="s">
        <v>5</v>
      </c>
      <c r="G43" s="33"/>
      <c r="H43" s="91">
        <v>7</v>
      </c>
      <c r="I43" s="92"/>
      <c r="J43" s="93"/>
      <c r="K43" s="1"/>
    </row>
    <row r="44" spans="1:13" ht="15" customHeight="1" x14ac:dyDescent="0.2">
      <c r="A44" s="5" t="s">
        <v>6</v>
      </c>
      <c r="B44" s="6" t="s">
        <v>7</v>
      </c>
      <c r="C44" s="7" t="s">
        <v>8</v>
      </c>
      <c r="D44" s="8" t="s">
        <v>7</v>
      </c>
      <c r="E44" s="9" t="s">
        <v>8</v>
      </c>
      <c r="F44" s="10" t="s">
        <v>7</v>
      </c>
      <c r="G44" s="11" t="s">
        <v>8</v>
      </c>
      <c r="H44" s="8" t="s">
        <v>7</v>
      </c>
      <c r="I44" s="12" t="s">
        <v>8</v>
      </c>
      <c r="J44" s="11" t="s">
        <v>9</v>
      </c>
      <c r="K44" s="1"/>
    </row>
    <row r="45" spans="1:13" ht="15" customHeight="1" x14ac:dyDescent="0.2">
      <c r="A45" s="5" t="s">
        <v>10</v>
      </c>
      <c r="B45" s="14">
        <v>5</v>
      </c>
      <c r="C45" s="15">
        <v>7</v>
      </c>
      <c r="D45" s="14">
        <v>3</v>
      </c>
      <c r="E45" s="15">
        <v>1</v>
      </c>
      <c r="F45" s="14">
        <v>2</v>
      </c>
      <c r="G45" s="15">
        <v>1</v>
      </c>
      <c r="H45" s="24">
        <v>6</v>
      </c>
      <c r="I45" s="25">
        <v>7</v>
      </c>
      <c r="J45" s="26">
        <v>13</v>
      </c>
      <c r="K45" s="1"/>
    </row>
    <row r="46" spans="1:13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customHeight="1" x14ac:dyDescent="0.2">
      <c r="A47" s="23" t="s">
        <v>33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customHeight="1" x14ac:dyDescent="0.2">
      <c r="A48" s="23" t="s">
        <v>26</v>
      </c>
      <c r="B48" s="1">
        <v>13</v>
      </c>
      <c r="C48" s="1" t="s">
        <v>15</v>
      </c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customHeight="1" x14ac:dyDescent="0.2">
      <c r="A49" s="23" t="s">
        <v>27</v>
      </c>
      <c r="B49" s="1">
        <v>12</v>
      </c>
      <c r="C49" s="1" t="s">
        <v>15</v>
      </c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customHeight="1" x14ac:dyDescent="0.2">
      <c r="A50" s="23" t="s">
        <v>28</v>
      </c>
      <c r="B50" s="22">
        <v>1</v>
      </c>
      <c r="C50" s="1" t="s">
        <v>18</v>
      </c>
      <c r="D50" s="1"/>
      <c r="E50" s="1"/>
      <c r="F50" s="1"/>
      <c r="G50" s="1"/>
      <c r="H50" s="1"/>
      <c r="I50" s="1"/>
      <c r="J50" s="1"/>
      <c r="K50" s="1"/>
      <c r="L50" s="1"/>
      <c r="M50" s="1"/>
    </row>
    <row r="52" spans="1:13" ht="15" customHeight="1" x14ac:dyDescent="0.2">
      <c r="A52" s="23" t="s">
        <v>29</v>
      </c>
      <c r="D52" s="2"/>
      <c r="E52" s="2"/>
      <c r="F52" s="2"/>
      <c r="G52" s="2"/>
      <c r="H52" s="2"/>
      <c r="I52" s="2"/>
      <c r="J52" s="2"/>
      <c r="K52" s="1"/>
    </row>
  </sheetData>
  <mergeCells count="4">
    <mergeCell ref="H30:I30"/>
    <mergeCell ref="H18:I18"/>
    <mergeCell ref="H4:I4"/>
    <mergeCell ref="H42:I42"/>
  </mergeCells>
  <phoneticPr fontId="1"/>
  <pageMargins left="0.78740157480314965" right="0.59055118110236227" top="0.78740157480314965" bottom="0.59055118110236227" header="0.31496062992125984" footer="0.31496062992125984"/>
  <pageSetup paperSize="9" firstPageNumber="47" orientation="portrait" blackAndWhite="1" useFirstPageNumber="1" r:id="rId1"/>
  <headerFooter scaleWithDoc="0" alignWithMargins="0">
    <oddFooter>&amp;C&amp;"ＭＳ 明朝,標準"&amp;10-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topLeftCell="A22" workbookViewId="0">
      <selection activeCell="A37" sqref="A1:XFD1048576"/>
    </sheetView>
  </sheetViews>
  <sheetFormatPr defaultRowHeight="13.2" x14ac:dyDescent="0.2"/>
  <cols>
    <col min="1" max="1" width="3.33203125" style="38" customWidth="1"/>
    <col min="2" max="2" width="18.33203125" style="38" bestFit="1" customWidth="1"/>
    <col min="3" max="3" width="9.77734375" style="38" customWidth="1"/>
    <col min="4" max="4" width="9.6640625" style="38" customWidth="1"/>
    <col min="5" max="8" width="8.109375" style="38" customWidth="1"/>
    <col min="9" max="9" width="9.109375" style="38" customWidth="1"/>
    <col min="10" max="10" width="8.77734375" style="38" customWidth="1"/>
    <col min="11" max="11" width="10.77734375" style="38" customWidth="1"/>
  </cols>
  <sheetData>
    <row r="1" spans="1:11" x14ac:dyDescent="0.2">
      <c r="A1" s="36"/>
      <c r="B1" s="37" t="s">
        <v>0</v>
      </c>
      <c r="C1" s="37" t="s">
        <v>34</v>
      </c>
      <c r="J1" s="108"/>
      <c r="K1" s="108"/>
    </row>
    <row r="2" spans="1:11" x14ac:dyDescent="0.2"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x14ac:dyDescent="0.2">
      <c r="B3" s="104" t="s">
        <v>1</v>
      </c>
      <c r="C3" s="107"/>
      <c r="D3" s="107"/>
      <c r="E3" s="107"/>
      <c r="F3" s="107"/>
      <c r="G3" s="107"/>
      <c r="H3" s="107"/>
      <c r="I3" s="107"/>
      <c r="J3" s="107"/>
      <c r="K3" s="107"/>
    </row>
    <row r="4" spans="1:11" x14ac:dyDescent="0.2"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ht="13.8" thickBot="1" x14ac:dyDescent="0.25">
      <c r="A5" s="40"/>
      <c r="B5" s="41"/>
      <c r="C5" s="41"/>
      <c r="D5" s="41"/>
      <c r="E5" s="41"/>
      <c r="F5" s="41"/>
      <c r="G5" s="42"/>
      <c r="H5" s="41"/>
      <c r="I5" s="114">
        <v>32</v>
      </c>
      <c r="J5" s="115"/>
      <c r="K5" s="43">
        <v>7</v>
      </c>
    </row>
    <row r="6" spans="1:11" ht="13.8" thickTop="1" x14ac:dyDescent="0.2">
      <c r="B6" s="101" t="s">
        <v>2</v>
      </c>
      <c r="C6" s="44">
        <f>IF(K5=1,12,+I6-1)</f>
        <v>6</v>
      </c>
      <c r="D6" s="45" t="s">
        <v>3</v>
      </c>
      <c r="E6" s="113" t="s">
        <v>4</v>
      </c>
      <c r="F6" s="113"/>
      <c r="G6" s="113" t="s">
        <v>5</v>
      </c>
      <c r="H6" s="113"/>
      <c r="I6" s="44">
        <f>+K5</f>
        <v>7</v>
      </c>
      <c r="J6" s="46" t="s">
        <v>3</v>
      </c>
      <c r="K6" s="47"/>
    </row>
    <row r="7" spans="1:11" x14ac:dyDescent="0.2">
      <c r="B7" s="48"/>
      <c r="C7" s="49" t="s">
        <v>7</v>
      </c>
      <c r="D7" s="50" t="s">
        <v>8</v>
      </c>
      <c r="E7" s="51" t="s">
        <v>7</v>
      </c>
      <c r="F7" s="52" t="s">
        <v>8</v>
      </c>
      <c r="G7" s="53" t="s">
        <v>7</v>
      </c>
      <c r="H7" s="54" t="s">
        <v>8</v>
      </c>
      <c r="I7" s="51" t="s">
        <v>7</v>
      </c>
      <c r="J7" s="55" t="s">
        <v>8</v>
      </c>
      <c r="K7" s="54" t="s">
        <v>9</v>
      </c>
    </row>
    <row r="8" spans="1:11" x14ac:dyDescent="0.2">
      <c r="B8" s="56" t="s">
        <v>10</v>
      </c>
      <c r="C8" s="57">
        <v>20</v>
      </c>
      <c r="D8" s="58">
        <v>0</v>
      </c>
      <c r="E8" s="59">
        <f>SUM(E9:E10)</f>
        <v>1</v>
      </c>
      <c r="F8" s="58">
        <f>SUM(F9:F10)</f>
        <v>0</v>
      </c>
      <c r="G8" s="57">
        <f>SUM(G9:G10)</f>
        <v>4</v>
      </c>
      <c r="H8" s="58">
        <f t="shared" ref="H8:J8" si="0">SUM(H9:H10)</f>
        <v>0</v>
      </c>
      <c r="I8" s="57">
        <f>SUM(I9:I10)</f>
        <v>16</v>
      </c>
      <c r="J8" s="59">
        <f t="shared" si="0"/>
        <v>1</v>
      </c>
      <c r="K8" s="58">
        <f>K9+K10</f>
        <v>17</v>
      </c>
    </row>
    <row r="9" spans="1:11" x14ac:dyDescent="0.2">
      <c r="B9" s="60" t="s">
        <v>11</v>
      </c>
      <c r="C9" s="61">
        <v>19</v>
      </c>
      <c r="D9" s="62">
        <v>0</v>
      </c>
      <c r="E9" s="63">
        <v>1</v>
      </c>
      <c r="F9" s="97">
        <v>0</v>
      </c>
      <c r="G9" s="63">
        <v>4</v>
      </c>
      <c r="H9" s="97">
        <v>0</v>
      </c>
      <c r="I9" s="64">
        <f>+C9+E9-G9</f>
        <v>16</v>
      </c>
      <c r="J9" s="39">
        <f>+D9+F9-H9</f>
        <v>0</v>
      </c>
      <c r="K9" s="65">
        <f>SUM(I9:J9)</f>
        <v>16</v>
      </c>
    </row>
    <row r="10" spans="1:11" x14ac:dyDescent="0.2">
      <c r="B10" s="66" t="s">
        <v>12</v>
      </c>
      <c r="C10" s="67">
        <v>0</v>
      </c>
      <c r="D10" s="68">
        <v>1</v>
      </c>
      <c r="E10" s="69">
        <v>0</v>
      </c>
      <c r="F10" s="98">
        <v>0</v>
      </c>
      <c r="G10" s="69">
        <v>0</v>
      </c>
      <c r="H10" s="98">
        <v>0</v>
      </c>
      <c r="I10" s="70">
        <f>+C10+E10-G10</f>
        <v>0</v>
      </c>
      <c r="J10" s="71">
        <f>+D10+F10-H10</f>
        <v>1</v>
      </c>
      <c r="K10" s="72">
        <f>SUM(I10:J10)</f>
        <v>1</v>
      </c>
    </row>
    <row r="11" spans="1:11" x14ac:dyDescent="0.2">
      <c r="B11" s="112"/>
      <c r="C11" s="112"/>
      <c r="D11" s="112"/>
      <c r="E11" s="112"/>
      <c r="F11" s="112"/>
      <c r="G11" s="112"/>
      <c r="H11" s="112"/>
      <c r="I11" s="112"/>
      <c r="J11" s="112"/>
      <c r="K11" s="112"/>
    </row>
    <row r="12" spans="1:11" x14ac:dyDescent="0.2">
      <c r="B12" s="104" t="s">
        <v>13</v>
      </c>
      <c r="C12" s="105"/>
      <c r="D12" s="105"/>
      <c r="E12" s="106"/>
      <c r="F12" s="106"/>
      <c r="G12" s="106"/>
      <c r="H12" s="106"/>
      <c r="I12" s="106"/>
      <c r="J12" s="106"/>
      <c r="K12" s="106"/>
    </row>
    <row r="13" spans="1:11" x14ac:dyDescent="0.2">
      <c r="B13" s="38" t="s">
        <v>14</v>
      </c>
      <c r="C13" s="39">
        <f>K8</f>
        <v>17</v>
      </c>
      <c r="D13" s="39" t="s">
        <v>15</v>
      </c>
      <c r="E13" s="106"/>
      <c r="F13" s="106"/>
      <c r="G13" s="106"/>
      <c r="H13" s="106"/>
      <c r="I13" s="106"/>
      <c r="J13" s="106"/>
      <c r="K13" s="106"/>
    </row>
    <row r="14" spans="1:11" x14ac:dyDescent="0.2">
      <c r="B14" s="38" t="s">
        <v>16</v>
      </c>
      <c r="C14" s="39">
        <f>C8+D8</f>
        <v>20</v>
      </c>
      <c r="D14" s="39" t="s">
        <v>15</v>
      </c>
      <c r="E14" s="106"/>
      <c r="F14" s="106"/>
      <c r="G14" s="106"/>
      <c r="H14" s="106"/>
      <c r="I14" s="106"/>
      <c r="J14" s="106"/>
      <c r="K14" s="106"/>
    </row>
    <row r="15" spans="1:11" x14ac:dyDescent="0.2">
      <c r="B15" s="38" t="s">
        <v>17</v>
      </c>
      <c r="C15" s="73">
        <f>C13-C14</f>
        <v>-3</v>
      </c>
      <c r="D15" s="39" t="s">
        <v>18</v>
      </c>
      <c r="E15" s="106"/>
      <c r="F15" s="106"/>
      <c r="G15" s="106"/>
      <c r="H15" s="106"/>
      <c r="I15" s="106"/>
      <c r="J15" s="106"/>
      <c r="K15" s="106"/>
    </row>
    <row r="16" spans="1:11" x14ac:dyDescent="0.2">
      <c r="B16" s="100"/>
      <c r="C16" s="100"/>
      <c r="D16" s="100"/>
      <c r="E16" s="100"/>
      <c r="F16" s="100"/>
      <c r="G16" s="100"/>
      <c r="H16" s="100"/>
      <c r="I16" s="100"/>
      <c r="J16" s="100"/>
      <c r="K16" s="100"/>
    </row>
    <row r="17" spans="1:11" x14ac:dyDescent="0.2">
      <c r="B17" s="100"/>
      <c r="C17" s="100"/>
      <c r="D17" s="100"/>
      <c r="E17" s="100"/>
      <c r="F17" s="100"/>
      <c r="G17" s="100"/>
      <c r="H17" s="100"/>
      <c r="I17" s="100"/>
      <c r="J17" s="100"/>
      <c r="K17" s="100"/>
    </row>
    <row r="18" spans="1:11" x14ac:dyDescent="0.2">
      <c r="B18" s="100"/>
      <c r="C18" s="100"/>
      <c r="D18" s="100"/>
      <c r="E18" s="100"/>
      <c r="F18" s="100"/>
      <c r="G18" s="100"/>
      <c r="H18" s="100"/>
      <c r="I18" s="100"/>
      <c r="J18" s="100"/>
      <c r="K18" s="100"/>
    </row>
    <row r="19" spans="1:11" x14ac:dyDescent="0.2">
      <c r="B19" s="104" t="s">
        <v>19</v>
      </c>
      <c r="C19" s="107"/>
      <c r="D19" s="107"/>
      <c r="E19" s="107"/>
      <c r="F19" s="107"/>
      <c r="G19" s="107"/>
      <c r="H19" s="107"/>
      <c r="I19" s="107"/>
      <c r="J19" s="107"/>
      <c r="K19" s="107"/>
    </row>
    <row r="20" spans="1:11" x14ac:dyDescent="0.2"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1" ht="13.8" thickBot="1" x14ac:dyDescent="0.25">
      <c r="A21" s="40"/>
      <c r="B21" s="41"/>
      <c r="C21" s="41"/>
      <c r="D21" s="41"/>
      <c r="E21" s="41"/>
      <c r="F21" s="41"/>
      <c r="G21" s="42"/>
      <c r="H21" s="41"/>
      <c r="I21" s="109">
        <f>+I5</f>
        <v>32</v>
      </c>
      <c r="J21" s="110">
        <f>K5</f>
        <v>7</v>
      </c>
      <c r="K21" s="74">
        <f>+K5</f>
        <v>7</v>
      </c>
    </row>
    <row r="22" spans="1:11" ht="13.8" thickTop="1" x14ac:dyDescent="0.2">
      <c r="B22" s="101" t="s">
        <v>2</v>
      </c>
      <c r="C22" s="75">
        <f>IF(K21=1,12,+K21-1)</f>
        <v>6</v>
      </c>
      <c r="D22" s="76" t="s">
        <v>3</v>
      </c>
      <c r="E22" s="111" t="s">
        <v>4</v>
      </c>
      <c r="F22" s="111"/>
      <c r="G22" s="111" t="s">
        <v>5</v>
      </c>
      <c r="H22" s="111"/>
      <c r="I22" s="75">
        <f>I6</f>
        <v>7</v>
      </c>
      <c r="J22" s="77" t="s">
        <v>3</v>
      </c>
      <c r="K22" s="78"/>
    </row>
    <row r="23" spans="1:11" x14ac:dyDescent="0.2">
      <c r="B23" s="48"/>
      <c r="C23" s="79" t="s">
        <v>7</v>
      </c>
      <c r="D23" s="80" t="s">
        <v>8</v>
      </c>
      <c r="E23" s="81" t="s">
        <v>7</v>
      </c>
      <c r="F23" s="82" t="s">
        <v>8</v>
      </c>
      <c r="G23" s="79" t="s">
        <v>7</v>
      </c>
      <c r="H23" s="80" t="s">
        <v>8</v>
      </c>
      <c r="I23" s="81" t="s">
        <v>7</v>
      </c>
      <c r="J23" s="83" t="s">
        <v>8</v>
      </c>
      <c r="K23" s="80" t="s">
        <v>9</v>
      </c>
    </row>
    <row r="24" spans="1:11" x14ac:dyDescent="0.2">
      <c r="B24" s="48" t="s">
        <v>10</v>
      </c>
      <c r="C24" s="95">
        <v>5186</v>
      </c>
      <c r="D24" s="96">
        <v>1475</v>
      </c>
      <c r="E24" s="95">
        <v>603</v>
      </c>
      <c r="F24" s="96">
        <v>195</v>
      </c>
      <c r="G24" s="95">
        <v>579</v>
      </c>
      <c r="H24" s="96">
        <v>168</v>
      </c>
      <c r="I24" s="84">
        <f>C24+E24-G24</f>
        <v>5210</v>
      </c>
      <c r="J24" s="85">
        <f>D24+F24-H24</f>
        <v>1502</v>
      </c>
      <c r="K24" s="86">
        <f>I24+J24</f>
        <v>6712</v>
      </c>
    </row>
    <row r="25" spans="1:11" x14ac:dyDescent="0.2">
      <c r="B25" s="103"/>
      <c r="C25" s="103"/>
      <c r="D25" s="103"/>
      <c r="E25" s="103"/>
      <c r="F25" s="103"/>
      <c r="G25" s="103"/>
      <c r="H25" s="103"/>
      <c r="I25" s="103"/>
      <c r="J25" s="103"/>
      <c r="K25" s="103"/>
    </row>
    <row r="26" spans="1:11" x14ac:dyDescent="0.2">
      <c r="B26" s="104" t="s">
        <v>20</v>
      </c>
      <c r="C26" s="105"/>
      <c r="D26" s="105"/>
      <c r="E26" s="106"/>
      <c r="F26" s="106"/>
      <c r="G26" s="106"/>
      <c r="H26" s="106"/>
      <c r="I26" s="106"/>
      <c r="J26" s="106"/>
      <c r="K26" s="106"/>
    </row>
    <row r="27" spans="1:11" x14ac:dyDescent="0.2">
      <c r="B27" s="38" t="s">
        <v>14</v>
      </c>
      <c r="C27" s="39">
        <f>K24</f>
        <v>6712</v>
      </c>
      <c r="D27" s="39" t="s">
        <v>15</v>
      </c>
      <c r="E27" s="106"/>
      <c r="F27" s="106"/>
      <c r="G27" s="106"/>
      <c r="H27" s="106"/>
      <c r="I27" s="106"/>
      <c r="J27" s="106"/>
      <c r="K27" s="106"/>
    </row>
    <row r="28" spans="1:11" x14ac:dyDescent="0.2">
      <c r="B28" s="38" t="s">
        <v>16</v>
      </c>
      <c r="C28" s="39">
        <f>C24+D24</f>
        <v>6661</v>
      </c>
      <c r="D28" s="39" t="s">
        <v>15</v>
      </c>
      <c r="E28" s="106"/>
      <c r="F28" s="106"/>
      <c r="G28" s="106"/>
      <c r="H28" s="106"/>
      <c r="I28" s="106"/>
      <c r="J28" s="106"/>
      <c r="K28" s="106"/>
    </row>
    <row r="29" spans="1:11" x14ac:dyDescent="0.2">
      <c r="B29" s="38" t="s">
        <v>17</v>
      </c>
      <c r="C29" s="73">
        <f>C27-C28</f>
        <v>51</v>
      </c>
      <c r="D29" s="39" t="s">
        <v>18</v>
      </c>
      <c r="E29" s="106"/>
      <c r="F29" s="106"/>
      <c r="G29" s="106"/>
      <c r="H29" s="106"/>
      <c r="I29" s="106"/>
      <c r="J29" s="106"/>
      <c r="K29" s="106"/>
    </row>
    <row r="30" spans="1:11" x14ac:dyDescent="0.2">
      <c r="B30" s="100"/>
      <c r="C30" s="100"/>
      <c r="D30" s="100"/>
      <c r="E30" s="100"/>
      <c r="F30" s="100"/>
      <c r="G30" s="100"/>
      <c r="H30" s="100"/>
      <c r="I30" s="100"/>
      <c r="J30" s="100"/>
      <c r="K30" s="100"/>
    </row>
    <row r="31" spans="1:11" x14ac:dyDescent="0.2">
      <c r="B31" s="100"/>
      <c r="C31" s="100"/>
      <c r="D31" s="100"/>
      <c r="E31" s="100"/>
      <c r="F31" s="100"/>
      <c r="G31" s="100"/>
      <c r="H31" s="100"/>
      <c r="I31" s="100"/>
      <c r="J31" s="100"/>
      <c r="K31" s="100"/>
    </row>
    <row r="32" spans="1:11" x14ac:dyDescent="0.2">
      <c r="B32" s="100"/>
      <c r="C32" s="100"/>
      <c r="D32" s="100"/>
      <c r="E32" s="100"/>
      <c r="F32" s="100"/>
      <c r="G32" s="100"/>
      <c r="H32" s="100"/>
      <c r="I32" s="100"/>
      <c r="J32" s="100"/>
      <c r="K32" s="100"/>
    </row>
    <row r="33" spans="1:11" x14ac:dyDescent="0.2">
      <c r="A33" s="88"/>
      <c r="B33" s="38" t="s">
        <v>31</v>
      </c>
      <c r="C33" s="87"/>
      <c r="D33" s="87"/>
      <c r="E33" s="87"/>
      <c r="F33" s="87"/>
      <c r="G33" s="87"/>
      <c r="H33" s="87"/>
      <c r="I33" s="88"/>
      <c r="J33" s="88"/>
      <c r="K33" s="88"/>
    </row>
    <row r="34" spans="1:11" x14ac:dyDescent="0.2">
      <c r="A34" s="88"/>
      <c r="B34" s="37"/>
      <c r="C34" s="87"/>
      <c r="D34" s="87"/>
      <c r="E34" s="87"/>
      <c r="F34" s="87"/>
      <c r="G34" s="87"/>
      <c r="H34" s="87"/>
      <c r="I34" s="88"/>
      <c r="J34" s="88"/>
      <c r="K34" s="88"/>
    </row>
    <row r="35" spans="1:11" ht="13.8" thickBot="1" x14ac:dyDescent="0.25">
      <c r="A35" s="40"/>
      <c r="B35" s="41"/>
      <c r="C35" s="41"/>
      <c r="D35" s="41"/>
      <c r="E35" s="41"/>
      <c r="F35" s="41"/>
      <c r="G35" s="42"/>
      <c r="H35" s="41"/>
      <c r="I35" s="109">
        <f>+I21</f>
        <v>32</v>
      </c>
      <c r="J35" s="110">
        <f>K17</f>
        <v>0</v>
      </c>
      <c r="K35" s="74">
        <f>+K21</f>
        <v>7</v>
      </c>
    </row>
    <row r="36" spans="1:11" ht="13.8" thickTop="1" x14ac:dyDescent="0.2">
      <c r="B36" s="101" t="s">
        <v>2</v>
      </c>
      <c r="C36" s="75">
        <f>IF(K35=1,12,+K35-1)</f>
        <v>6</v>
      </c>
      <c r="D36" s="76" t="s">
        <v>3</v>
      </c>
      <c r="E36" s="111" t="s">
        <v>4</v>
      </c>
      <c r="F36" s="111"/>
      <c r="G36" s="111" t="s">
        <v>5</v>
      </c>
      <c r="H36" s="111"/>
      <c r="I36" s="75">
        <f>+I22</f>
        <v>7</v>
      </c>
      <c r="J36" s="77" t="s">
        <v>3</v>
      </c>
      <c r="K36" s="78"/>
    </row>
    <row r="37" spans="1:11" x14ac:dyDescent="0.2">
      <c r="B37" s="48"/>
      <c r="C37" s="79" t="s">
        <v>22</v>
      </c>
      <c r="D37" s="80" t="s">
        <v>23</v>
      </c>
      <c r="E37" s="81" t="s">
        <v>22</v>
      </c>
      <c r="F37" s="82" t="s">
        <v>23</v>
      </c>
      <c r="G37" s="79" t="s">
        <v>22</v>
      </c>
      <c r="H37" s="80" t="s">
        <v>23</v>
      </c>
      <c r="I37" s="81" t="s">
        <v>22</v>
      </c>
      <c r="J37" s="83" t="s">
        <v>23</v>
      </c>
      <c r="K37" s="80" t="s">
        <v>24</v>
      </c>
    </row>
    <row r="38" spans="1:11" x14ac:dyDescent="0.2">
      <c r="B38" s="48" t="s">
        <v>10</v>
      </c>
      <c r="C38" s="95">
        <v>205</v>
      </c>
      <c r="D38" s="96">
        <v>158</v>
      </c>
      <c r="E38" s="95">
        <v>69</v>
      </c>
      <c r="F38" s="96">
        <v>47</v>
      </c>
      <c r="G38" s="95">
        <v>90</v>
      </c>
      <c r="H38" s="96">
        <v>63</v>
      </c>
      <c r="I38" s="84">
        <f>C38+E38-G38</f>
        <v>184</v>
      </c>
      <c r="J38" s="85">
        <f>D38+F38-H38</f>
        <v>142</v>
      </c>
      <c r="K38" s="86">
        <f>I38+J38</f>
        <v>326</v>
      </c>
    </row>
    <row r="39" spans="1:11" x14ac:dyDescent="0.2">
      <c r="B39" s="103"/>
      <c r="C39" s="103"/>
      <c r="D39" s="103"/>
      <c r="E39" s="103"/>
      <c r="F39" s="103"/>
      <c r="G39" s="103"/>
      <c r="H39" s="103"/>
      <c r="I39" s="103"/>
      <c r="J39" s="103"/>
      <c r="K39" s="103"/>
    </row>
    <row r="40" spans="1:11" x14ac:dyDescent="0.2">
      <c r="B40" s="104" t="s">
        <v>25</v>
      </c>
      <c r="C40" s="105"/>
      <c r="D40" s="105"/>
      <c r="E40" s="106"/>
      <c r="F40" s="106"/>
      <c r="G40" s="106"/>
      <c r="H40" s="106"/>
      <c r="I40" s="106"/>
      <c r="J40" s="106"/>
      <c r="K40" s="106"/>
    </row>
    <row r="41" spans="1:11" x14ac:dyDescent="0.2">
      <c r="B41" s="38" t="s">
        <v>26</v>
      </c>
      <c r="C41" s="39">
        <f>K38</f>
        <v>326</v>
      </c>
      <c r="D41" s="39" t="s">
        <v>15</v>
      </c>
      <c r="E41" s="106"/>
      <c r="F41" s="106"/>
      <c r="G41" s="106"/>
      <c r="H41" s="106"/>
      <c r="I41" s="106"/>
      <c r="J41" s="106"/>
      <c r="K41" s="106"/>
    </row>
    <row r="42" spans="1:11" x14ac:dyDescent="0.2">
      <c r="B42" s="38" t="s">
        <v>27</v>
      </c>
      <c r="C42" s="39">
        <f>C38+D38</f>
        <v>363</v>
      </c>
      <c r="D42" s="39" t="s">
        <v>15</v>
      </c>
      <c r="E42" s="106"/>
      <c r="F42" s="106"/>
      <c r="G42" s="106"/>
      <c r="H42" s="106"/>
      <c r="I42" s="106"/>
      <c r="J42" s="106"/>
      <c r="K42" s="106"/>
    </row>
    <row r="43" spans="1:11" x14ac:dyDescent="0.2">
      <c r="B43" s="38" t="s">
        <v>28</v>
      </c>
      <c r="C43" s="73">
        <f>C41-C42</f>
        <v>-37</v>
      </c>
      <c r="D43" s="39" t="s">
        <v>18</v>
      </c>
      <c r="E43" s="106"/>
      <c r="F43" s="106"/>
      <c r="G43" s="106"/>
      <c r="H43" s="106"/>
      <c r="I43" s="106"/>
      <c r="J43" s="106"/>
      <c r="K43" s="106"/>
    </row>
    <row r="44" spans="1:11" x14ac:dyDescent="0.2">
      <c r="B44" s="100"/>
      <c r="C44" s="100"/>
      <c r="D44" s="100"/>
      <c r="E44" s="100"/>
      <c r="F44" s="100"/>
      <c r="G44" s="100"/>
      <c r="H44" s="100"/>
      <c r="I44" s="100"/>
      <c r="J44" s="100"/>
      <c r="K44" s="100"/>
    </row>
    <row r="45" spans="1:11" x14ac:dyDescent="0.2">
      <c r="B45" s="100"/>
      <c r="C45" s="100"/>
      <c r="D45" s="100"/>
      <c r="E45" s="100"/>
      <c r="F45" s="100"/>
      <c r="G45" s="100"/>
      <c r="H45" s="100"/>
      <c r="I45" s="100"/>
      <c r="J45" s="100"/>
      <c r="K45" s="100"/>
    </row>
    <row r="46" spans="1:11" x14ac:dyDescent="0.2">
      <c r="B46" s="100"/>
      <c r="C46" s="100"/>
      <c r="D46" s="100"/>
      <c r="E46" s="100"/>
      <c r="F46" s="100"/>
      <c r="G46" s="100"/>
      <c r="H46" s="100"/>
      <c r="I46" s="100"/>
      <c r="J46" s="100"/>
      <c r="K46" s="100"/>
    </row>
    <row r="47" spans="1:11" s="99" customFormat="1" x14ac:dyDescent="0.2">
      <c r="A47" s="88"/>
      <c r="B47" s="104" t="s">
        <v>35</v>
      </c>
      <c r="C47" s="107"/>
      <c r="D47" s="107"/>
      <c r="E47" s="107"/>
      <c r="F47" s="107"/>
      <c r="G47" s="107"/>
      <c r="H47" s="107"/>
      <c r="I47" s="107"/>
      <c r="J47" s="107"/>
      <c r="K47" s="107"/>
    </row>
    <row r="48" spans="1:11" s="99" customFormat="1" x14ac:dyDescent="0.2">
      <c r="A48" s="88"/>
      <c r="B48" s="108"/>
      <c r="C48" s="108"/>
      <c r="D48" s="108"/>
      <c r="E48" s="108"/>
      <c r="F48" s="108"/>
      <c r="G48" s="108"/>
      <c r="H48" s="108"/>
      <c r="I48" s="108"/>
      <c r="J48" s="108"/>
      <c r="K48" s="108"/>
    </row>
    <row r="49" spans="1:11" s="99" customFormat="1" ht="13.8" thickBot="1" x14ac:dyDescent="0.25">
      <c r="A49" s="40"/>
      <c r="B49" s="41"/>
      <c r="C49" s="41"/>
      <c r="D49" s="41"/>
      <c r="E49" s="41"/>
      <c r="F49" s="41"/>
      <c r="G49" s="42"/>
      <c r="H49" s="41"/>
      <c r="I49" s="109">
        <f>+I35</f>
        <v>32</v>
      </c>
      <c r="J49" s="110">
        <f>K31</f>
        <v>0</v>
      </c>
      <c r="K49" s="74">
        <f>+K35</f>
        <v>7</v>
      </c>
    </row>
    <row r="50" spans="1:11" s="99" customFormat="1" ht="13.8" thickTop="1" x14ac:dyDescent="0.2">
      <c r="A50" s="38"/>
      <c r="B50" s="101" t="s">
        <v>2</v>
      </c>
      <c r="C50" s="75">
        <f>IF(K49=1,12,+K49-1)</f>
        <v>6</v>
      </c>
      <c r="D50" s="76" t="s">
        <v>3</v>
      </c>
      <c r="E50" s="111" t="s">
        <v>4</v>
      </c>
      <c r="F50" s="111"/>
      <c r="G50" s="111" t="s">
        <v>5</v>
      </c>
      <c r="H50" s="111"/>
      <c r="I50" s="75">
        <f>+I36</f>
        <v>7</v>
      </c>
      <c r="J50" s="77" t="s">
        <v>3</v>
      </c>
      <c r="K50" s="78"/>
    </row>
    <row r="51" spans="1:11" s="99" customFormat="1" x14ac:dyDescent="0.2">
      <c r="A51" s="90"/>
      <c r="B51" s="48"/>
      <c r="C51" s="79" t="s">
        <v>22</v>
      </c>
      <c r="D51" s="80" t="s">
        <v>23</v>
      </c>
      <c r="E51" s="81" t="s">
        <v>22</v>
      </c>
      <c r="F51" s="82" t="s">
        <v>23</v>
      </c>
      <c r="G51" s="79" t="s">
        <v>22</v>
      </c>
      <c r="H51" s="80" t="s">
        <v>23</v>
      </c>
      <c r="I51" s="81" t="s">
        <v>22</v>
      </c>
      <c r="J51" s="83" t="s">
        <v>23</v>
      </c>
      <c r="K51" s="80" t="s">
        <v>24</v>
      </c>
    </row>
    <row r="52" spans="1:11" s="99" customFormat="1" x14ac:dyDescent="0.2">
      <c r="A52" s="88"/>
      <c r="B52" s="48" t="s">
        <v>10</v>
      </c>
      <c r="C52" s="95">
        <v>5</v>
      </c>
      <c r="D52" s="96">
        <v>7</v>
      </c>
      <c r="E52" s="95">
        <v>3</v>
      </c>
      <c r="F52" s="96">
        <v>1</v>
      </c>
      <c r="G52" s="95">
        <v>2</v>
      </c>
      <c r="H52" s="96">
        <v>1</v>
      </c>
      <c r="I52" s="84">
        <f>C52+E52-G52</f>
        <v>6</v>
      </c>
      <c r="J52" s="85">
        <f>D52+F52-H52</f>
        <v>7</v>
      </c>
      <c r="K52" s="86">
        <f>I52+J52</f>
        <v>13</v>
      </c>
    </row>
    <row r="53" spans="1:11" s="99" customFormat="1" x14ac:dyDescent="0.2">
      <c r="A53" s="88"/>
      <c r="B53" s="88"/>
      <c r="C53" s="89"/>
      <c r="D53" s="89"/>
      <c r="E53" s="89"/>
      <c r="F53" s="89"/>
      <c r="G53" s="89"/>
      <c r="H53" s="89"/>
      <c r="I53" s="89"/>
      <c r="J53" s="89"/>
      <c r="K53" s="89"/>
    </row>
    <row r="54" spans="1:11" s="99" customFormat="1" x14ac:dyDescent="0.2">
      <c r="A54" s="88"/>
      <c r="B54" s="104" t="s">
        <v>36</v>
      </c>
      <c r="C54" s="104"/>
      <c r="D54" s="104"/>
      <c r="E54" s="89"/>
      <c r="F54" s="89"/>
      <c r="G54" s="89"/>
      <c r="H54" s="89"/>
      <c r="I54" s="89"/>
      <c r="J54" s="89"/>
      <c r="K54" s="89"/>
    </row>
    <row r="55" spans="1:11" s="99" customFormat="1" x14ac:dyDescent="0.2">
      <c r="A55" s="88"/>
      <c r="B55" s="38" t="s">
        <v>26</v>
      </c>
      <c r="C55" s="39">
        <f>K52</f>
        <v>13</v>
      </c>
      <c r="D55" s="39" t="s">
        <v>15</v>
      </c>
      <c r="E55" s="89"/>
      <c r="F55" s="89"/>
      <c r="G55" s="89"/>
      <c r="H55" s="89"/>
      <c r="I55" s="89"/>
      <c r="J55" s="89"/>
      <c r="K55" s="89"/>
    </row>
    <row r="56" spans="1:11" s="99" customFormat="1" x14ac:dyDescent="0.2">
      <c r="A56" s="88"/>
      <c r="B56" s="38" t="s">
        <v>27</v>
      </c>
      <c r="C56" s="39">
        <f>C52+D52</f>
        <v>12</v>
      </c>
      <c r="D56" s="39" t="s">
        <v>15</v>
      </c>
      <c r="E56" s="89"/>
      <c r="F56" s="89"/>
      <c r="G56" s="89"/>
      <c r="H56" s="89"/>
      <c r="I56" s="89"/>
      <c r="J56" s="89"/>
      <c r="K56" s="89"/>
    </row>
    <row r="57" spans="1:11" s="99" customFormat="1" x14ac:dyDescent="0.2">
      <c r="A57" s="88"/>
      <c r="B57" s="38" t="s">
        <v>28</v>
      </c>
      <c r="C57" s="73">
        <f>C55-C56</f>
        <v>1</v>
      </c>
      <c r="D57" s="39" t="s">
        <v>18</v>
      </c>
      <c r="E57" s="89"/>
      <c r="F57" s="89"/>
      <c r="G57" s="89"/>
      <c r="H57" s="89"/>
      <c r="I57" s="89"/>
      <c r="J57" s="89"/>
      <c r="K57" s="89"/>
    </row>
    <row r="59" spans="1:11" x14ac:dyDescent="0.2">
      <c r="B59" s="104" t="s">
        <v>29</v>
      </c>
      <c r="C59" s="105"/>
      <c r="D59" s="105"/>
      <c r="E59" s="106"/>
      <c r="F59" s="106"/>
      <c r="G59" s="106"/>
      <c r="H59" s="106"/>
      <c r="I59" s="106"/>
      <c r="J59" s="106"/>
      <c r="K59" s="106"/>
    </row>
  </sheetData>
  <mergeCells count="41">
    <mergeCell ref="B54:D54"/>
    <mergeCell ref="B59:D59"/>
    <mergeCell ref="E59:K59"/>
    <mergeCell ref="B47:K47"/>
    <mergeCell ref="B48:K48"/>
    <mergeCell ref="I49:J49"/>
    <mergeCell ref="E50:F50"/>
    <mergeCell ref="G50:H50"/>
    <mergeCell ref="B40:D40"/>
    <mergeCell ref="E40:K40"/>
    <mergeCell ref="E41:K41"/>
    <mergeCell ref="E42:K42"/>
    <mergeCell ref="E43:K43"/>
    <mergeCell ref="E6:F6"/>
    <mergeCell ref="G6:H6"/>
    <mergeCell ref="J1:K1"/>
    <mergeCell ref="B2:K2"/>
    <mergeCell ref="B3:K3"/>
    <mergeCell ref="B4:K4"/>
    <mergeCell ref="I5:J5"/>
    <mergeCell ref="B11:K11"/>
    <mergeCell ref="B12:D12"/>
    <mergeCell ref="E12:K12"/>
    <mergeCell ref="E13:K13"/>
    <mergeCell ref="E14:K14"/>
    <mergeCell ref="B25:K25"/>
    <mergeCell ref="B26:D26"/>
    <mergeCell ref="E26:K26"/>
    <mergeCell ref="B39:K39"/>
    <mergeCell ref="E15:K15"/>
    <mergeCell ref="B19:K19"/>
    <mergeCell ref="B20:K20"/>
    <mergeCell ref="I21:J21"/>
    <mergeCell ref="E22:F22"/>
    <mergeCell ref="G22:H22"/>
    <mergeCell ref="I35:J35"/>
    <mergeCell ref="E36:F36"/>
    <mergeCell ref="G36:H36"/>
    <mergeCell ref="E27:K27"/>
    <mergeCell ref="E28:K28"/>
    <mergeCell ref="E29:K29"/>
  </mergeCells>
  <phoneticPr fontId="1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17</vt:lpstr>
      <vt:lpstr>17_元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2019-02-12T00:11:33Z</cp:lastPrinted>
  <dcterms:created xsi:type="dcterms:W3CDTF">2017-12-13T11:06:24Z</dcterms:created>
  <dcterms:modified xsi:type="dcterms:W3CDTF">2020-09-04T00:43:24Z</dcterms:modified>
</cp:coreProperties>
</file>