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9120" windowHeight="8550"/>
  </bookViews>
  <sheets>
    <sheet name="16" sheetId="2" r:id="rId1"/>
  </sheets>
  <definedNames>
    <definedName name="_xlnm.Print_Area" localSheetId="0">'16'!$B$1:$J$43</definedName>
  </definedNames>
  <calcPr calcId="145621"/>
</workbook>
</file>

<file path=xl/calcChain.xml><?xml version="1.0" encoding="utf-8"?>
<calcChain xmlns="http://schemas.openxmlformats.org/spreadsheetml/2006/main">
  <c r="J5" i="2" l="1"/>
  <c r="E6" i="2"/>
  <c r="H6" i="2" s="1"/>
  <c r="F6" i="2"/>
  <c r="F5" i="2" s="1"/>
  <c r="G6" i="2"/>
  <c r="G5" i="2" s="1"/>
  <c r="I6" i="2"/>
  <c r="H7" i="2"/>
  <c r="H8" i="2"/>
  <c r="H9" i="2"/>
  <c r="E10" i="2"/>
  <c r="H10" i="2" s="1"/>
  <c r="F10" i="2"/>
  <c r="G10" i="2"/>
  <c r="I10" i="2"/>
  <c r="H11" i="2"/>
  <c r="H12" i="2"/>
  <c r="E13" i="2"/>
  <c r="F13" i="2"/>
  <c r="G13" i="2"/>
  <c r="H13" i="2"/>
  <c r="I13" i="2"/>
  <c r="H14" i="2"/>
  <c r="H15" i="2"/>
  <c r="E16" i="2"/>
  <c r="H16" i="2" s="1"/>
  <c r="F16" i="2"/>
  <c r="G16" i="2"/>
  <c r="I16" i="2"/>
  <c r="I5" i="2" s="1"/>
  <c r="H17" i="2"/>
  <c r="F19" i="2"/>
  <c r="J19" i="2"/>
  <c r="E20" i="2"/>
  <c r="F20" i="2"/>
  <c r="G20" i="2"/>
  <c r="G19" i="2" s="1"/>
  <c r="H20" i="2"/>
  <c r="I20" i="2"/>
  <c r="H21" i="2"/>
  <c r="H22" i="2"/>
  <c r="H23" i="2"/>
  <c r="E24" i="2"/>
  <c r="F24" i="2"/>
  <c r="G24" i="2"/>
  <c r="H24" i="2"/>
  <c r="I24" i="2"/>
  <c r="H25" i="2"/>
  <c r="H26" i="2"/>
  <c r="E27" i="2"/>
  <c r="E19" i="2" s="1"/>
  <c r="F27" i="2"/>
  <c r="G27" i="2"/>
  <c r="I27" i="2"/>
  <c r="I19" i="2" s="1"/>
  <c r="H28" i="2"/>
  <c r="H29" i="2"/>
  <c r="H30" i="2"/>
  <c r="E31" i="2"/>
  <c r="H31" i="2" s="1"/>
  <c r="F31" i="2"/>
  <c r="G31" i="2"/>
  <c r="I31" i="2"/>
  <c r="H32" i="2"/>
  <c r="E33" i="2"/>
  <c r="H33" i="2" s="1"/>
  <c r="F33" i="2"/>
  <c r="G33" i="2"/>
  <c r="I33" i="2"/>
  <c r="H34" i="2"/>
  <c r="H35" i="2"/>
  <c r="H36" i="2"/>
  <c r="H19" i="2" l="1"/>
  <c r="E5" i="2"/>
  <c r="H5" i="2" s="1"/>
  <c r="H27" i="2"/>
</calcChain>
</file>

<file path=xl/sharedStrings.xml><?xml version="1.0" encoding="utf-8"?>
<sst xmlns="http://schemas.openxmlformats.org/spreadsheetml/2006/main" count="68" uniqueCount="34">
  <si>
    <t>第16表</t>
    <rPh sb="0" eb="1">
      <t>ダイ</t>
    </rPh>
    <rPh sb="3" eb="4">
      <t>ヒョウ</t>
    </rPh>
    <phoneticPr fontId="2"/>
  </si>
  <si>
    <t>都立肢体不自由児施設及び重症心身障害児施設利用状況</t>
    <rPh sb="0" eb="1">
      <t>ト</t>
    </rPh>
    <rPh sb="1" eb="2">
      <t>リツ</t>
    </rPh>
    <rPh sb="2" eb="4">
      <t>シタイ</t>
    </rPh>
    <rPh sb="4" eb="7">
      <t>フジユウ</t>
    </rPh>
    <rPh sb="7" eb="8">
      <t>ジ</t>
    </rPh>
    <rPh sb="8" eb="10">
      <t>シセツ</t>
    </rPh>
    <rPh sb="10" eb="11">
      <t>オヨ</t>
    </rPh>
    <rPh sb="12" eb="14">
      <t>ジュウショウ</t>
    </rPh>
    <rPh sb="14" eb="16">
      <t>シンシン</t>
    </rPh>
    <rPh sb="16" eb="19">
      <t>ショウガイジ</t>
    </rPh>
    <rPh sb="19" eb="21">
      <t>シセツ</t>
    </rPh>
    <rPh sb="21" eb="23">
      <t>リヨウ</t>
    </rPh>
    <rPh sb="23" eb="25">
      <t>ジョウキョウ</t>
    </rPh>
    <phoneticPr fontId="2"/>
  </si>
  <si>
    <t>北療育医療センター</t>
    <rPh sb="0" eb="1">
      <t>キタ</t>
    </rPh>
    <rPh sb="1" eb="3">
      <t>リョウイク</t>
    </rPh>
    <rPh sb="3" eb="5">
      <t>イリョウ</t>
    </rPh>
    <phoneticPr fontId="2"/>
  </si>
  <si>
    <t>入院</t>
    <rPh sb="0" eb="2">
      <t>ニュウイン</t>
    </rPh>
    <phoneticPr fontId="2"/>
  </si>
  <si>
    <t>入園</t>
    <rPh sb="0" eb="2">
      <t>ニュウエン</t>
    </rPh>
    <phoneticPr fontId="2"/>
  </si>
  <si>
    <t>通園</t>
    <rPh sb="0" eb="2">
      <t>ツウエン</t>
    </rPh>
    <phoneticPr fontId="2"/>
  </si>
  <si>
    <t>城南分園</t>
    <rPh sb="0" eb="2">
      <t>ジョウナン</t>
    </rPh>
    <rPh sb="2" eb="3">
      <t>ブン</t>
    </rPh>
    <rPh sb="3" eb="4">
      <t>エン</t>
    </rPh>
    <phoneticPr fontId="2"/>
  </si>
  <si>
    <t>通所</t>
    <rPh sb="0" eb="2">
      <t>ツウショ</t>
    </rPh>
    <phoneticPr fontId="2"/>
  </si>
  <si>
    <t>城北分園</t>
    <rPh sb="0" eb="2">
      <t>ジョウホク</t>
    </rPh>
    <rPh sb="2" eb="3">
      <t>ブン</t>
    </rPh>
    <rPh sb="3" eb="4">
      <t>エン</t>
    </rPh>
    <phoneticPr fontId="2"/>
  </si>
  <si>
    <t>多摩療育園</t>
    <rPh sb="0" eb="2">
      <t>タマ</t>
    </rPh>
    <rPh sb="2" eb="4">
      <t>リョウイク</t>
    </rPh>
    <rPh sb="4" eb="5">
      <t>エン</t>
    </rPh>
    <phoneticPr fontId="2"/>
  </si>
  <si>
    <t>府中療育センター</t>
    <rPh sb="0" eb="2">
      <t>フチュウ</t>
    </rPh>
    <rPh sb="2" eb="4">
      <t>リョウイク</t>
    </rPh>
    <phoneticPr fontId="2"/>
  </si>
  <si>
    <t>入所</t>
    <rPh sb="0" eb="2">
      <t>ニュウショ</t>
    </rPh>
    <phoneticPr fontId="2"/>
  </si>
  <si>
    <t>通所</t>
    <rPh sb="0" eb="1">
      <t>ツウ</t>
    </rPh>
    <rPh sb="1" eb="2">
      <t>ジョ</t>
    </rPh>
    <phoneticPr fontId="2"/>
  </si>
  <si>
    <t>東大和療育センター</t>
    <rPh sb="0" eb="3">
      <t>ヒガシヤマト</t>
    </rPh>
    <rPh sb="3" eb="5">
      <t>リョウイク</t>
    </rPh>
    <phoneticPr fontId="2"/>
  </si>
  <si>
    <t>よつぎ療育園</t>
    <rPh sb="3" eb="5">
      <t>リョウイク</t>
    </rPh>
    <rPh sb="5" eb="6">
      <t>エン</t>
    </rPh>
    <phoneticPr fontId="2"/>
  </si>
  <si>
    <t>東部療育センター</t>
    <rPh sb="0" eb="2">
      <t>トウブ</t>
    </rPh>
    <rPh sb="2" eb="4">
      <t>リョウイク</t>
    </rPh>
    <phoneticPr fontId="2"/>
  </si>
  <si>
    <t>施　　　設　　　名</t>
    <rPh sb="0" eb="1">
      <t>シ</t>
    </rPh>
    <rPh sb="4" eb="5">
      <t>セツ</t>
    </rPh>
    <rPh sb="8" eb="9">
      <t>メイ</t>
    </rPh>
    <phoneticPr fontId="2"/>
  </si>
  <si>
    <t>肢体不自由児(者)施設</t>
    <rPh sb="0" eb="2">
      <t>シタイ</t>
    </rPh>
    <rPh sb="2" eb="5">
      <t>フジユウ</t>
    </rPh>
    <rPh sb="5" eb="6">
      <t>ジ</t>
    </rPh>
    <rPh sb="7" eb="8">
      <t>シャ</t>
    </rPh>
    <rPh sb="9" eb="11">
      <t>シセツ</t>
    </rPh>
    <phoneticPr fontId="2"/>
  </si>
  <si>
    <t>重症心身障害児(者)施設</t>
    <rPh sb="0" eb="2">
      <t>ジュウショウ</t>
    </rPh>
    <rPh sb="2" eb="4">
      <t>シンシン</t>
    </rPh>
    <rPh sb="4" eb="6">
      <t>ショウガイ</t>
    </rPh>
    <rPh sb="6" eb="7">
      <t>ジ</t>
    </rPh>
    <rPh sb="10" eb="12">
      <t>シセツ</t>
    </rPh>
    <phoneticPr fontId="2"/>
  </si>
  <si>
    <t>前月末
在籍数</t>
    <rPh sb="0" eb="1">
      <t>ゼン</t>
    </rPh>
    <rPh sb="1" eb="3">
      <t>ゲツマツ</t>
    </rPh>
    <rPh sb="4" eb="6">
      <t>ザイセキ</t>
    </rPh>
    <rPh sb="6" eb="7">
      <t>スウ</t>
    </rPh>
    <phoneticPr fontId="2"/>
  </si>
  <si>
    <t>入院等</t>
    <rPh sb="0" eb="3">
      <t>ニュウイントウ</t>
    </rPh>
    <phoneticPr fontId="2"/>
  </si>
  <si>
    <t>退院等</t>
    <rPh sb="0" eb="3">
      <t>タイイントウ</t>
    </rPh>
    <phoneticPr fontId="2"/>
  </si>
  <si>
    <t>月末在籍数</t>
    <rPh sb="0" eb="2">
      <t>ゲツマツ</t>
    </rPh>
    <rPh sb="2" eb="4">
      <t>ザイセキ</t>
    </rPh>
    <rPh sb="4" eb="5">
      <t>スウ</t>
    </rPh>
    <phoneticPr fontId="2"/>
  </si>
  <si>
    <t>当月患者
延数</t>
    <phoneticPr fontId="2"/>
  </si>
  <si>
    <t>注　</t>
    <rPh sb="0" eb="1">
      <t>チュウ</t>
    </rPh>
    <phoneticPr fontId="2"/>
  </si>
  <si>
    <t>１．平成18年4月分より、東部療育センター（平成17年12月開所）分を計上しています。</t>
    <phoneticPr fontId="2"/>
  </si>
  <si>
    <t xml:space="preserve">３．平成24年4月分より、肢体不自由児(者)施設は、旧肢体不自由児施設(18歳以上の利用者を含む)の利用状況について計上しています。 </t>
    <rPh sb="13" eb="15">
      <t>シタイ</t>
    </rPh>
    <rPh sb="15" eb="18">
      <t>フジユウ</t>
    </rPh>
    <rPh sb="18" eb="19">
      <t>ジ</t>
    </rPh>
    <rPh sb="20" eb="21">
      <t>シャ</t>
    </rPh>
    <rPh sb="22" eb="24">
      <t>シセツ</t>
    </rPh>
    <rPh sb="26" eb="27">
      <t>キュウ</t>
    </rPh>
    <rPh sb="27" eb="29">
      <t>シタイ</t>
    </rPh>
    <rPh sb="29" eb="32">
      <t>フジユウ</t>
    </rPh>
    <rPh sb="32" eb="33">
      <t>ジ</t>
    </rPh>
    <rPh sb="33" eb="35">
      <t>シセツ</t>
    </rPh>
    <rPh sb="38" eb="41">
      <t>サイイジョウ</t>
    </rPh>
    <rPh sb="42" eb="45">
      <t>リヨウシャ</t>
    </rPh>
    <rPh sb="46" eb="47">
      <t>フク</t>
    </rPh>
    <phoneticPr fontId="2"/>
  </si>
  <si>
    <t>-</t>
    <phoneticPr fontId="2"/>
  </si>
  <si>
    <t>資料：障害者施策推進部居住支援課</t>
    <phoneticPr fontId="2"/>
  </si>
  <si>
    <t xml:space="preserve">４．平成24年4月分より、重症心身障害児(者)施設は、旧重症心身障害児施設(18歳以上の利用者を含む　の利用状況について計上しています。　　 </t>
    <phoneticPr fontId="2"/>
  </si>
  <si>
    <t xml:space="preserve">　　 </t>
    <phoneticPr fontId="2"/>
  </si>
  <si>
    <t>２．平成20年4月分より、北療育医療センター　重心施設　通所（平成20年4月開所）分を計上しています。</t>
    <phoneticPr fontId="2"/>
  </si>
  <si>
    <t>外　来</t>
    <phoneticPr fontId="2"/>
  </si>
  <si>
    <t>入　　　院　　　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</si>
</sst>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 * #,##0_ ;_ * \-#,##0_ ;_ * &quot;-&quot;_ ;_ @_ "/>
    <numFmt numFmtId="176" formatCode="#,##0_ "/>
    <numFmt numFmtId="177" formatCode="\(&quot;平&quot;&quot;成&quot;0&quot;年&quot;"/>
    <numFmt numFmtId="178" formatCode="0&quot;月&quot;&quot;分&quot;\)"/>
  </numFmts>
  <fonts count="5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6">
    <xf numFmtId="0" fontId="0" fillId="0" borderId="0" xfId="0">
      <alignment vertical="center"/>
    </xf>
    <xf numFmtId="41" fontId="3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Protection="1">
      <alignment vertical="center"/>
      <protection locked="0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vertical="top"/>
    </xf>
    <xf numFmtId="41" fontId="3" fillId="0" borderId="0" xfId="0" applyNumberFormat="1" applyFont="1" applyFill="1" applyBorder="1" applyAlignment="1">
      <alignment vertical="center"/>
    </xf>
    <xf numFmtId="41" fontId="3" fillId="0" borderId="3" xfId="0" applyNumberFormat="1" applyFont="1" applyFill="1" applyBorder="1" applyAlignment="1">
      <alignment vertical="center"/>
    </xf>
    <xf numFmtId="41" fontId="3" fillId="0" borderId="4" xfId="0" applyNumberFormat="1" applyFont="1" applyFill="1" applyBorder="1" applyAlignment="1">
      <alignment vertical="center"/>
    </xf>
    <xf numFmtId="41" fontId="3" fillId="0" borderId="5" xfId="0" applyNumberFormat="1" applyFont="1" applyFill="1" applyBorder="1" applyAlignment="1">
      <alignment vertical="center"/>
    </xf>
    <xf numFmtId="41" fontId="3" fillId="0" borderId="6" xfId="0" applyNumberFormat="1" applyFont="1" applyFill="1" applyBorder="1" applyAlignment="1">
      <alignment vertical="center"/>
    </xf>
    <xf numFmtId="0" fontId="3" fillId="0" borderId="7" xfId="0" applyNumberFormat="1" applyFont="1" applyFill="1" applyBorder="1" applyAlignment="1">
      <alignment horizontal="distributed" vertical="center"/>
    </xf>
    <xf numFmtId="0" fontId="3" fillId="0" borderId="8" xfId="0" applyNumberFormat="1" applyFont="1" applyFill="1" applyBorder="1" applyAlignment="1">
      <alignment horizontal="distributed" vertical="center"/>
    </xf>
    <xf numFmtId="41" fontId="3" fillId="0" borderId="8" xfId="0" applyNumberFormat="1" applyFont="1" applyFill="1" applyBorder="1" applyAlignment="1">
      <alignment vertical="center"/>
    </xf>
    <xf numFmtId="0" fontId="3" fillId="0" borderId="0" xfId="0" applyNumberFormat="1" applyFont="1" applyFill="1" applyBorder="1" applyAlignment="1" applyProtection="1">
      <alignment horizontal="distributed" vertical="center"/>
      <protection locked="0"/>
    </xf>
    <xf numFmtId="41" fontId="3" fillId="0" borderId="0" xfId="0" applyNumberFormat="1" applyFont="1" applyFill="1" applyBorder="1" applyAlignment="1" applyProtection="1">
      <alignment vertical="center"/>
      <protection locked="0"/>
    </xf>
    <xf numFmtId="41" fontId="3" fillId="0" borderId="0" xfId="0" applyNumberFormat="1" applyFont="1" applyFill="1" applyBorder="1" applyAlignment="1" applyProtection="1">
      <alignment horizontal="right" vertical="center"/>
      <protection locked="0"/>
    </xf>
    <xf numFmtId="41" fontId="3" fillId="0" borderId="0" xfId="0" applyNumberFormat="1" applyFont="1" applyFill="1" applyBorder="1" applyAlignment="1"/>
    <xf numFmtId="0" fontId="3" fillId="0" borderId="0" xfId="0" applyFont="1" applyFill="1" applyAlignment="1"/>
    <xf numFmtId="0" fontId="3" fillId="0" borderId="0" xfId="0" applyNumberFormat="1" applyFont="1" applyFill="1" applyAlignment="1">
      <alignment horizontal="distributed" vertical="center"/>
    </xf>
    <xf numFmtId="0" fontId="4" fillId="0" borderId="0" xfId="0" applyFont="1" applyFill="1">
      <alignment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left"/>
    </xf>
    <xf numFmtId="0" fontId="3" fillId="0" borderId="0" xfId="0" applyFont="1" applyFill="1" applyBorder="1" applyAlignment="1"/>
    <xf numFmtId="0" fontId="3" fillId="0" borderId="0" xfId="0" applyFont="1" applyFill="1" applyAlignment="1">
      <alignment horizontal="left"/>
    </xf>
    <xf numFmtId="41" fontId="3" fillId="0" borderId="6" xfId="0" applyNumberFormat="1" applyFont="1" applyFill="1" applyBorder="1" applyAlignment="1">
      <alignment horizontal="right" vertical="center"/>
    </xf>
    <xf numFmtId="41" fontId="3" fillId="0" borderId="9" xfId="0" applyNumberFormat="1" applyFont="1" applyFill="1" applyBorder="1" applyAlignment="1">
      <alignment horizontal="right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distributed" vertical="center"/>
    </xf>
    <xf numFmtId="0" fontId="3" fillId="0" borderId="5" xfId="0" applyNumberFormat="1" applyFont="1" applyFill="1" applyBorder="1" applyAlignment="1">
      <alignment horizontal="distributed" vertical="center"/>
    </xf>
    <xf numFmtId="177" fontId="3" fillId="0" borderId="0" xfId="0" applyNumberFormat="1" applyFont="1" applyFill="1" applyBorder="1" applyAlignment="1" applyProtection="1">
      <alignment vertical="center"/>
      <protection locked="0"/>
    </xf>
    <xf numFmtId="178" fontId="3" fillId="0" borderId="0" xfId="0" applyNumberFormat="1" applyFont="1" applyFill="1" applyAlignment="1" applyProtection="1">
      <alignment horizontal="left" vertical="center"/>
      <protection locked="0"/>
    </xf>
    <xf numFmtId="41" fontId="3" fillId="0" borderId="6" xfId="0" applyNumberFormat="1" applyFont="1" applyFill="1" applyBorder="1" applyAlignment="1" applyProtection="1">
      <alignment vertical="center"/>
      <protection locked="0"/>
    </xf>
    <xf numFmtId="41" fontId="3" fillId="0" borderId="5" xfId="0" applyNumberFormat="1" applyFont="1" applyFill="1" applyBorder="1" applyAlignment="1" applyProtection="1">
      <alignment vertical="center"/>
      <protection locked="0"/>
    </xf>
    <xf numFmtId="41" fontId="3" fillId="0" borderId="0" xfId="0" applyNumberFormat="1" applyFont="1" applyFill="1" applyBorder="1" applyAlignment="1" applyProtection="1">
      <alignment horizontal="center" vertical="center"/>
      <protection locked="0"/>
    </xf>
    <xf numFmtId="41" fontId="3" fillId="0" borderId="10" xfId="0" applyNumberFormat="1" applyFont="1" applyFill="1" applyBorder="1" applyAlignment="1" applyProtection="1">
      <alignment vertical="center"/>
      <protection locked="0"/>
    </xf>
    <xf numFmtId="176" fontId="3" fillId="0" borderId="5" xfId="0" applyNumberFormat="1" applyFont="1" applyFill="1" applyBorder="1" applyAlignment="1" applyProtection="1">
      <alignment vertical="center"/>
      <protection locked="0"/>
    </xf>
    <xf numFmtId="176" fontId="3" fillId="0" borderId="0" xfId="0" applyNumberFormat="1" applyFont="1" applyFill="1" applyBorder="1" applyAlignment="1" applyProtection="1">
      <alignment vertical="center"/>
      <protection locked="0"/>
    </xf>
    <xf numFmtId="41" fontId="3" fillId="0" borderId="6" xfId="0" applyNumberFormat="1" applyFont="1" applyFill="1" applyBorder="1" applyAlignment="1" applyProtection="1">
      <alignment horizontal="right" vertical="center"/>
      <protection locked="0"/>
    </xf>
    <xf numFmtId="41" fontId="3" fillId="0" borderId="0" xfId="1" applyNumberFormat="1" applyFont="1" applyFill="1" applyBorder="1" applyAlignment="1" applyProtection="1">
      <alignment vertical="center"/>
      <protection locked="0"/>
    </xf>
    <xf numFmtId="41" fontId="3" fillId="0" borderId="7" xfId="0" applyNumberFormat="1" applyFont="1" applyFill="1" applyBorder="1" applyAlignment="1" applyProtection="1">
      <alignment vertical="center"/>
      <protection locked="0"/>
    </xf>
    <xf numFmtId="41" fontId="3" fillId="0" borderId="8" xfId="0" applyNumberFormat="1" applyFont="1" applyFill="1" applyBorder="1" applyAlignment="1" applyProtection="1">
      <alignment horizontal="center" vertical="center"/>
      <protection locked="0"/>
    </xf>
    <xf numFmtId="41" fontId="3" fillId="0" borderId="8" xfId="0" applyNumberFormat="1" applyFont="1" applyFill="1" applyBorder="1" applyAlignment="1" applyProtection="1">
      <alignment vertical="center"/>
      <protection locked="0"/>
    </xf>
    <xf numFmtId="0" fontId="3" fillId="0" borderId="0" xfId="0" applyFont="1" applyFill="1" applyBorder="1" applyProtection="1">
      <alignment vertical="center"/>
      <protection locked="0"/>
    </xf>
    <xf numFmtId="0" fontId="3" fillId="0" borderId="0" xfId="0" applyNumberFormat="1" applyFont="1" applyFill="1" applyAlignment="1">
      <alignment horizontal="left" wrapText="1"/>
    </xf>
    <xf numFmtId="0" fontId="3" fillId="0" borderId="0" xfId="0" applyNumberFormat="1" applyFont="1" applyFill="1" applyAlignment="1">
      <alignment horizontal="center" vertical="center"/>
    </xf>
    <xf numFmtId="0" fontId="3" fillId="0" borderId="0" xfId="0" applyNumberFormat="1" applyFont="1" applyFill="1" applyAlignment="1">
      <alignment horizontal="left"/>
    </xf>
    <xf numFmtId="0" fontId="3" fillId="0" borderId="0" xfId="0" applyNumberFormat="1" applyFont="1" applyFill="1" applyBorder="1" applyAlignment="1">
      <alignment horizontal="distributed" vertical="center"/>
    </xf>
    <xf numFmtId="0" fontId="3" fillId="0" borderId="0" xfId="0" applyFont="1" applyFill="1" applyAlignment="1">
      <alignment horizontal="left" wrapText="1"/>
    </xf>
    <xf numFmtId="49" fontId="3" fillId="0" borderId="0" xfId="0" applyNumberFormat="1" applyFont="1" applyFill="1" applyAlignment="1">
      <alignment horizontal="left" wrapText="1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distributed" vertical="center"/>
    </xf>
    <xf numFmtId="0" fontId="3" fillId="0" borderId="11" xfId="0" applyFont="1" applyFill="1" applyBorder="1" applyAlignment="1">
      <alignment horizontal="distributed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6" xfId="0" applyNumberFormat="1" applyFont="1" applyFill="1" applyBorder="1" applyAlignment="1">
      <alignment horizontal="distributed" vertical="center"/>
    </xf>
    <xf numFmtId="0" fontId="3" fillId="0" borderId="5" xfId="0" applyNumberFormat="1" applyFont="1" applyFill="1" applyBorder="1" applyAlignment="1">
      <alignment horizontal="distributed" vertical="center"/>
    </xf>
    <xf numFmtId="0" fontId="3" fillId="0" borderId="10" xfId="0" applyNumberFormat="1" applyFont="1" applyFill="1" applyBorder="1" applyAlignment="1">
      <alignment horizontal="distributed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N52"/>
  <sheetViews>
    <sheetView tabSelected="1" zoomScaleNormal="100" workbookViewId="0">
      <pane ySplit="4" topLeftCell="A5" activePane="bottomLeft" state="frozenSplit"/>
      <selection pane="bottomLeft" activeCell="A44" sqref="A44"/>
    </sheetView>
  </sheetViews>
  <sheetFormatPr defaultRowHeight="13.5"/>
  <cols>
    <col min="1" max="1" width="3.25" style="3" customWidth="1"/>
    <col min="2" max="2" width="2.875" style="3" customWidth="1"/>
    <col min="3" max="3" width="9.875" style="3" customWidth="1"/>
    <col min="4" max="4" width="10.375" style="3" customWidth="1"/>
    <col min="5" max="10" width="10.875" style="3" customWidth="1"/>
    <col min="11" max="16384" width="9" style="3"/>
  </cols>
  <sheetData>
    <row r="1" spans="1:14" ht="20.100000000000001" customHeight="1">
      <c r="A1" s="2"/>
      <c r="B1" s="19" t="s">
        <v>0</v>
      </c>
      <c r="C1" s="19"/>
      <c r="D1" s="19" t="s">
        <v>1</v>
      </c>
    </row>
    <row r="2" spans="1:14" s="4" customFormat="1" ht="15" customHeight="1" thickBot="1">
      <c r="I2" s="29">
        <v>27</v>
      </c>
      <c r="J2" s="30">
        <v>5</v>
      </c>
    </row>
    <row r="3" spans="1:14" ht="18" customHeight="1" thickTop="1">
      <c r="B3" s="49" t="s">
        <v>16</v>
      </c>
      <c r="C3" s="49"/>
      <c r="D3" s="49"/>
      <c r="E3" s="49" t="s">
        <v>33</v>
      </c>
      <c r="F3" s="49"/>
      <c r="G3" s="49"/>
      <c r="H3" s="49"/>
      <c r="I3" s="49"/>
      <c r="J3" s="26" t="s">
        <v>32</v>
      </c>
    </row>
    <row r="4" spans="1:14" ht="34.5" customHeight="1">
      <c r="B4" s="52"/>
      <c r="C4" s="52"/>
      <c r="D4" s="52"/>
      <c r="E4" s="20" t="s">
        <v>19</v>
      </c>
      <c r="F4" s="1" t="s">
        <v>20</v>
      </c>
      <c r="G4" s="1" t="s">
        <v>21</v>
      </c>
      <c r="H4" s="20" t="s">
        <v>22</v>
      </c>
      <c r="I4" s="20" t="s">
        <v>23</v>
      </c>
      <c r="J4" s="20" t="s">
        <v>23</v>
      </c>
      <c r="K4" s="5"/>
      <c r="L4" s="5"/>
      <c r="M4" s="5"/>
      <c r="N4" s="5"/>
    </row>
    <row r="5" spans="1:14" ht="18" customHeight="1">
      <c r="B5" s="50" t="s">
        <v>17</v>
      </c>
      <c r="C5" s="51"/>
      <c r="D5" s="51"/>
      <c r="E5" s="6">
        <f>SUM(E6,E10,E13,E16)</f>
        <v>283</v>
      </c>
      <c r="F5" s="5">
        <f>F6+F10+F13+F16</f>
        <v>103</v>
      </c>
      <c r="G5" s="5">
        <f>G6+G10+G13+G16</f>
        <v>102</v>
      </c>
      <c r="H5" s="5">
        <f t="shared" ref="H5:H36" si="0">E5+F5-G5</f>
        <v>284</v>
      </c>
      <c r="I5" s="5">
        <f>I6+I10+I13+I16</f>
        <v>3547</v>
      </c>
      <c r="J5" s="7">
        <f>J6+J10+J13+J16</f>
        <v>6830</v>
      </c>
      <c r="K5" s="5"/>
      <c r="L5" s="5"/>
      <c r="M5" s="5"/>
      <c r="N5" s="5"/>
    </row>
    <row r="6" spans="1:14" ht="18" customHeight="1">
      <c r="B6" s="28"/>
      <c r="C6" s="46" t="s">
        <v>2</v>
      </c>
      <c r="D6" s="46"/>
      <c r="E6" s="8">
        <f>SUM(E7:E9)</f>
        <v>85</v>
      </c>
      <c r="F6" s="5">
        <f>SUM(F7:F9)</f>
        <v>99</v>
      </c>
      <c r="G6" s="5">
        <f>SUM(G7:G9)</f>
        <v>102</v>
      </c>
      <c r="H6" s="5">
        <f t="shared" si="0"/>
        <v>82</v>
      </c>
      <c r="I6" s="5">
        <f>I7+I8+I9</f>
        <v>1903</v>
      </c>
      <c r="J6" s="31">
        <v>3475</v>
      </c>
      <c r="K6" s="5"/>
      <c r="L6" s="5"/>
      <c r="M6" s="5"/>
      <c r="N6" s="5"/>
    </row>
    <row r="7" spans="1:14" ht="18" customHeight="1">
      <c r="B7" s="28"/>
      <c r="C7" s="27"/>
      <c r="D7" s="27" t="s">
        <v>3</v>
      </c>
      <c r="E7" s="32">
        <v>24</v>
      </c>
      <c r="F7" s="14">
        <v>79</v>
      </c>
      <c r="G7" s="14">
        <v>83</v>
      </c>
      <c r="H7" s="5">
        <f t="shared" si="0"/>
        <v>20</v>
      </c>
      <c r="I7" s="14">
        <v>941</v>
      </c>
      <c r="J7" s="24" t="s">
        <v>27</v>
      </c>
      <c r="K7" s="5"/>
      <c r="L7" s="5"/>
      <c r="M7" s="5"/>
      <c r="N7" s="5"/>
    </row>
    <row r="8" spans="1:14" ht="18" customHeight="1">
      <c r="B8" s="28"/>
      <c r="C8" s="27"/>
      <c r="D8" s="27" t="s">
        <v>4</v>
      </c>
      <c r="E8" s="32">
        <v>20</v>
      </c>
      <c r="F8" s="14">
        <v>19</v>
      </c>
      <c r="G8" s="14">
        <v>19</v>
      </c>
      <c r="H8" s="5">
        <f t="shared" si="0"/>
        <v>20</v>
      </c>
      <c r="I8" s="14">
        <v>633</v>
      </c>
      <c r="J8" s="24" t="s">
        <v>27</v>
      </c>
      <c r="K8" s="5"/>
      <c r="L8" s="5"/>
      <c r="M8" s="5"/>
      <c r="N8" s="5"/>
    </row>
    <row r="9" spans="1:14" ht="18" customHeight="1">
      <c r="B9" s="28"/>
      <c r="C9" s="27"/>
      <c r="D9" s="27" t="s">
        <v>5</v>
      </c>
      <c r="E9" s="32">
        <v>41</v>
      </c>
      <c r="F9" s="33">
        <v>1</v>
      </c>
      <c r="G9" s="33">
        <v>0</v>
      </c>
      <c r="H9" s="5">
        <f t="shared" si="0"/>
        <v>42</v>
      </c>
      <c r="I9" s="14">
        <v>329</v>
      </c>
      <c r="J9" s="24" t="s">
        <v>27</v>
      </c>
      <c r="K9" s="5"/>
      <c r="L9" s="5"/>
      <c r="M9" s="5"/>
      <c r="N9" s="5"/>
    </row>
    <row r="10" spans="1:14" ht="18" customHeight="1">
      <c r="B10" s="28"/>
      <c r="C10" s="46" t="s">
        <v>6</v>
      </c>
      <c r="D10" s="46"/>
      <c r="E10" s="8">
        <f>SUM(E11:E12)</f>
        <v>87</v>
      </c>
      <c r="F10" s="5">
        <f>SUM(F11:F12)</f>
        <v>0</v>
      </c>
      <c r="G10" s="5">
        <f>SUM(G11:G12)</f>
        <v>0</v>
      </c>
      <c r="H10" s="5">
        <f t="shared" si="0"/>
        <v>87</v>
      </c>
      <c r="I10" s="5">
        <f>SUM(I11:I12)</f>
        <v>712</v>
      </c>
      <c r="J10" s="31">
        <v>779</v>
      </c>
      <c r="K10" s="5"/>
      <c r="L10" s="5"/>
      <c r="M10" s="5"/>
      <c r="N10" s="5"/>
    </row>
    <row r="11" spans="1:14" ht="18" customHeight="1">
      <c r="B11" s="28"/>
      <c r="C11" s="27"/>
      <c r="D11" s="27" t="s">
        <v>5</v>
      </c>
      <c r="E11" s="32">
        <v>58</v>
      </c>
      <c r="F11" s="33">
        <v>0</v>
      </c>
      <c r="G11" s="33">
        <v>0</v>
      </c>
      <c r="H11" s="5">
        <f t="shared" si="0"/>
        <v>58</v>
      </c>
      <c r="I11" s="14">
        <v>459</v>
      </c>
      <c r="J11" s="24" t="s">
        <v>27</v>
      </c>
      <c r="K11" s="5"/>
      <c r="L11" s="5"/>
      <c r="M11" s="5"/>
      <c r="N11" s="5"/>
    </row>
    <row r="12" spans="1:14" ht="18" customHeight="1">
      <c r="B12" s="28"/>
      <c r="C12" s="27"/>
      <c r="D12" s="27" t="s">
        <v>7</v>
      </c>
      <c r="E12" s="32">
        <v>29</v>
      </c>
      <c r="F12" s="33">
        <v>0</v>
      </c>
      <c r="G12" s="33">
        <v>0</v>
      </c>
      <c r="H12" s="5">
        <f t="shared" si="0"/>
        <v>29</v>
      </c>
      <c r="I12" s="14">
        <v>253</v>
      </c>
      <c r="J12" s="24" t="s">
        <v>27</v>
      </c>
      <c r="K12" s="5"/>
      <c r="L12" s="5"/>
      <c r="M12" s="5"/>
      <c r="N12" s="5"/>
    </row>
    <row r="13" spans="1:14" ht="18" customHeight="1">
      <c r="B13" s="28"/>
      <c r="C13" s="46" t="s">
        <v>8</v>
      </c>
      <c r="D13" s="46"/>
      <c r="E13" s="8">
        <f>SUM(E14:E15)</f>
        <v>61</v>
      </c>
      <c r="F13" s="5">
        <f>SUM(F14:F15)</f>
        <v>1</v>
      </c>
      <c r="G13" s="5">
        <f>SUM(G14:G15)</f>
        <v>0</v>
      </c>
      <c r="H13" s="5">
        <f t="shared" si="0"/>
        <v>62</v>
      </c>
      <c r="I13" s="5">
        <f>+I14+I15</f>
        <v>550</v>
      </c>
      <c r="J13" s="31">
        <v>1024</v>
      </c>
      <c r="K13" s="5"/>
      <c r="L13" s="5"/>
      <c r="M13" s="5"/>
      <c r="N13" s="5"/>
    </row>
    <row r="14" spans="1:14" ht="18" customHeight="1">
      <c r="B14" s="28"/>
      <c r="C14" s="27"/>
      <c r="D14" s="27" t="s">
        <v>5</v>
      </c>
      <c r="E14" s="32">
        <v>30</v>
      </c>
      <c r="F14" s="33">
        <v>1</v>
      </c>
      <c r="G14" s="33">
        <v>0</v>
      </c>
      <c r="H14" s="5">
        <f t="shared" si="0"/>
        <v>31</v>
      </c>
      <c r="I14" s="34">
        <v>268</v>
      </c>
      <c r="J14" s="24" t="s">
        <v>27</v>
      </c>
      <c r="K14" s="5"/>
      <c r="L14" s="5"/>
      <c r="M14" s="5"/>
      <c r="N14" s="5"/>
    </row>
    <row r="15" spans="1:14" ht="18" customHeight="1">
      <c r="B15" s="28"/>
      <c r="C15" s="27"/>
      <c r="D15" s="27" t="s">
        <v>7</v>
      </c>
      <c r="E15" s="32">
        <v>31</v>
      </c>
      <c r="F15" s="33">
        <v>0</v>
      </c>
      <c r="G15" s="33">
        <v>0</v>
      </c>
      <c r="H15" s="5">
        <f t="shared" si="0"/>
        <v>31</v>
      </c>
      <c r="I15" s="34">
        <v>282</v>
      </c>
      <c r="J15" s="24" t="s">
        <v>27</v>
      </c>
      <c r="K15" s="5"/>
      <c r="L15" s="5"/>
      <c r="M15" s="5"/>
      <c r="N15" s="5"/>
    </row>
    <row r="16" spans="1:14" ht="18" customHeight="1">
      <c r="B16" s="28"/>
      <c r="C16" s="46" t="s">
        <v>9</v>
      </c>
      <c r="D16" s="46"/>
      <c r="E16" s="8">
        <f>+E17</f>
        <v>50</v>
      </c>
      <c r="F16" s="5">
        <f>SUM(F17)</f>
        <v>3</v>
      </c>
      <c r="G16" s="5">
        <f>SUM(G17)</f>
        <v>0</v>
      </c>
      <c r="H16" s="5">
        <f t="shared" si="0"/>
        <v>53</v>
      </c>
      <c r="I16" s="5">
        <f>+I17</f>
        <v>382</v>
      </c>
      <c r="J16" s="24">
        <v>1552</v>
      </c>
      <c r="K16" s="5"/>
      <c r="L16" s="5"/>
      <c r="M16" s="5"/>
      <c r="N16" s="5"/>
    </row>
    <row r="17" spans="2:14" ht="18" customHeight="1">
      <c r="B17" s="28"/>
      <c r="C17" s="27"/>
      <c r="D17" s="27" t="s">
        <v>5</v>
      </c>
      <c r="E17" s="35">
        <v>50</v>
      </c>
      <c r="F17" s="33">
        <v>3</v>
      </c>
      <c r="G17" s="33">
        <v>0</v>
      </c>
      <c r="H17" s="5">
        <f t="shared" si="0"/>
        <v>53</v>
      </c>
      <c r="I17" s="36">
        <v>382</v>
      </c>
      <c r="J17" s="24">
        <v>0</v>
      </c>
      <c r="K17" s="5"/>
      <c r="L17" s="5"/>
      <c r="M17" s="5"/>
      <c r="N17" s="5"/>
    </row>
    <row r="18" spans="2:14" ht="18" customHeight="1">
      <c r="B18" s="28"/>
      <c r="C18" s="27"/>
      <c r="D18" s="27"/>
      <c r="E18" s="8"/>
      <c r="F18" s="5"/>
      <c r="G18" s="5"/>
      <c r="H18" s="5"/>
      <c r="I18" s="5"/>
      <c r="J18" s="9"/>
      <c r="K18" s="5"/>
      <c r="L18" s="5"/>
      <c r="M18" s="5"/>
      <c r="N18" s="5"/>
    </row>
    <row r="19" spans="2:14" ht="18" customHeight="1">
      <c r="B19" s="53" t="s">
        <v>18</v>
      </c>
      <c r="C19" s="53"/>
      <c r="D19" s="54"/>
      <c r="E19" s="8">
        <f>SUM(E20,E24,E27,E31,E33,)</f>
        <v>694</v>
      </c>
      <c r="F19" s="5">
        <f>SUM(F20,F24,F27,F31,F33)</f>
        <v>242</v>
      </c>
      <c r="G19" s="5">
        <f>SUM(G20,G24,G27,G31,G33)</f>
        <v>247</v>
      </c>
      <c r="H19" s="5">
        <f t="shared" si="0"/>
        <v>689</v>
      </c>
      <c r="I19" s="5">
        <f>SUM(I20,I24,I27,I31,I33)</f>
        <v>17591</v>
      </c>
      <c r="J19" s="9">
        <f>SUM(J20,J24,J27,J31,J33)</f>
        <v>5625</v>
      </c>
      <c r="K19" s="5"/>
      <c r="L19" s="5"/>
      <c r="M19" s="5"/>
      <c r="N19" s="5"/>
    </row>
    <row r="20" spans="2:14" ht="18" customHeight="1">
      <c r="B20" s="28"/>
      <c r="C20" s="55" t="s">
        <v>10</v>
      </c>
      <c r="D20" s="54"/>
      <c r="E20" s="8">
        <f>SUM(E21:E23)</f>
        <v>283</v>
      </c>
      <c r="F20" s="5">
        <f>SUM(F21:F23)</f>
        <v>89</v>
      </c>
      <c r="G20" s="5">
        <f>SUM(G21:G23)</f>
        <v>93</v>
      </c>
      <c r="H20" s="5">
        <f t="shared" si="0"/>
        <v>279</v>
      </c>
      <c r="I20" s="5">
        <f>SUM(I21:I23)</f>
        <v>8055</v>
      </c>
      <c r="J20" s="37">
        <v>345</v>
      </c>
      <c r="K20" s="5"/>
      <c r="L20" s="5"/>
      <c r="M20" s="5"/>
      <c r="N20" s="5"/>
    </row>
    <row r="21" spans="2:14" ht="18" customHeight="1">
      <c r="B21" s="28"/>
      <c r="C21" s="27"/>
      <c r="D21" s="27" t="s">
        <v>3</v>
      </c>
      <c r="E21" s="32">
        <v>6</v>
      </c>
      <c r="F21" s="14">
        <v>7</v>
      </c>
      <c r="G21" s="14">
        <v>7</v>
      </c>
      <c r="H21" s="5">
        <f t="shared" si="0"/>
        <v>6</v>
      </c>
      <c r="I21" s="14">
        <v>195</v>
      </c>
      <c r="J21" s="24" t="s">
        <v>27</v>
      </c>
      <c r="K21" s="5"/>
      <c r="L21" s="5"/>
      <c r="M21" s="5"/>
      <c r="N21" s="5"/>
    </row>
    <row r="22" spans="2:14" ht="18" customHeight="1">
      <c r="B22" s="28"/>
      <c r="C22" s="27"/>
      <c r="D22" s="27" t="s">
        <v>11</v>
      </c>
      <c r="E22" s="32">
        <v>245</v>
      </c>
      <c r="F22" s="14">
        <v>82</v>
      </c>
      <c r="G22" s="14">
        <v>86</v>
      </c>
      <c r="H22" s="5">
        <f t="shared" si="0"/>
        <v>241</v>
      </c>
      <c r="I22" s="14">
        <v>7575</v>
      </c>
      <c r="J22" s="24" t="s">
        <v>27</v>
      </c>
      <c r="K22" s="5"/>
      <c r="L22" s="5"/>
      <c r="M22" s="5"/>
      <c r="N22" s="5"/>
    </row>
    <row r="23" spans="2:14" ht="18" customHeight="1">
      <c r="B23" s="28"/>
      <c r="C23" s="27"/>
      <c r="D23" s="27" t="s">
        <v>7</v>
      </c>
      <c r="E23" s="32">
        <v>32</v>
      </c>
      <c r="F23" s="33">
        <v>0</v>
      </c>
      <c r="G23" s="33">
        <v>0</v>
      </c>
      <c r="H23" s="5">
        <f t="shared" si="0"/>
        <v>32</v>
      </c>
      <c r="I23" s="14">
        <v>285</v>
      </c>
      <c r="J23" s="24" t="s">
        <v>27</v>
      </c>
      <c r="K23" s="5"/>
      <c r="L23" s="5"/>
      <c r="M23" s="5"/>
      <c r="N23" s="5"/>
    </row>
    <row r="24" spans="2:14" ht="18" customHeight="1">
      <c r="B24" s="28"/>
      <c r="C24" s="46" t="s">
        <v>2</v>
      </c>
      <c r="D24" s="46"/>
      <c r="E24" s="8">
        <f>SUM(E25:E26)</f>
        <v>78</v>
      </c>
      <c r="F24" s="5">
        <f>SUM(F25:F26)</f>
        <v>13</v>
      </c>
      <c r="G24" s="5">
        <f>SUM(G25:G26)</f>
        <v>14</v>
      </c>
      <c r="H24" s="5">
        <f t="shared" si="0"/>
        <v>77</v>
      </c>
      <c r="I24" s="5">
        <f>SUM(I25:I26)</f>
        <v>1625</v>
      </c>
      <c r="J24" s="24">
        <v>0</v>
      </c>
      <c r="K24" s="5"/>
      <c r="L24" s="5"/>
      <c r="M24" s="5"/>
      <c r="N24" s="5"/>
    </row>
    <row r="25" spans="2:14" ht="18" customHeight="1">
      <c r="B25" s="28"/>
      <c r="C25" s="27"/>
      <c r="D25" s="27" t="s">
        <v>11</v>
      </c>
      <c r="E25" s="32">
        <v>39</v>
      </c>
      <c r="F25" s="14">
        <v>13</v>
      </c>
      <c r="G25" s="14">
        <v>14</v>
      </c>
      <c r="H25" s="5">
        <f t="shared" si="0"/>
        <v>38</v>
      </c>
      <c r="I25" s="14">
        <v>1229</v>
      </c>
      <c r="J25" s="24" t="s">
        <v>27</v>
      </c>
      <c r="K25" s="5"/>
      <c r="L25" s="5"/>
      <c r="M25" s="5"/>
      <c r="N25" s="5"/>
    </row>
    <row r="26" spans="2:14" ht="18" customHeight="1">
      <c r="B26" s="28"/>
      <c r="C26" s="27"/>
      <c r="D26" s="27" t="s">
        <v>12</v>
      </c>
      <c r="E26" s="32">
        <v>39</v>
      </c>
      <c r="F26" s="33">
        <v>0</v>
      </c>
      <c r="G26" s="33">
        <v>0</v>
      </c>
      <c r="H26" s="5">
        <f t="shared" si="0"/>
        <v>39</v>
      </c>
      <c r="I26" s="14">
        <v>396</v>
      </c>
      <c r="J26" s="24" t="s">
        <v>27</v>
      </c>
      <c r="K26" s="5"/>
      <c r="L26" s="5"/>
      <c r="M26" s="5"/>
      <c r="N26" s="5"/>
    </row>
    <row r="27" spans="2:14" ht="18" customHeight="1">
      <c r="B27" s="28"/>
      <c r="C27" s="46" t="s">
        <v>13</v>
      </c>
      <c r="D27" s="46"/>
      <c r="E27" s="8">
        <f>SUM(E28:E30)</f>
        <v>149</v>
      </c>
      <c r="F27" s="5">
        <f>SUM(F28:F30)</f>
        <v>83</v>
      </c>
      <c r="G27" s="5">
        <f>SUM(G28:G30)</f>
        <v>82</v>
      </c>
      <c r="H27" s="5">
        <f t="shared" si="0"/>
        <v>150</v>
      </c>
      <c r="I27" s="5">
        <f>SUM(I28:I30)</f>
        <v>3899</v>
      </c>
      <c r="J27" s="31">
        <v>2364</v>
      </c>
      <c r="K27" s="5"/>
      <c r="L27" s="5"/>
      <c r="M27" s="5"/>
      <c r="N27" s="5"/>
    </row>
    <row r="28" spans="2:14" ht="18" customHeight="1">
      <c r="B28" s="28"/>
      <c r="C28" s="27"/>
      <c r="D28" s="27" t="s">
        <v>3</v>
      </c>
      <c r="E28" s="32">
        <v>0</v>
      </c>
      <c r="F28" s="14">
        <v>15</v>
      </c>
      <c r="G28" s="14">
        <v>12</v>
      </c>
      <c r="H28" s="5">
        <f t="shared" si="0"/>
        <v>3</v>
      </c>
      <c r="I28" s="14">
        <v>56</v>
      </c>
      <c r="J28" s="24" t="s">
        <v>27</v>
      </c>
      <c r="K28" s="5"/>
      <c r="L28" s="5"/>
      <c r="M28" s="5"/>
      <c r="N28" s="5"/>
    </row>
    <row r="29" spans="2:14" ht="18" customHeight="1">
      <c r="B29" s="28"/>
      <c r="C29" s="27"/>
      <c r="D29" s="27" t="s">
        <v>11</v>
      </c>
      <c r="E29" s="32">
        <v>109</v>
      </c>
      <c r="F29" s="14">
        <v>68</v>
      </c>
      <c r="G29" s="14">
        <v>69</v>
      </c>
      <c r="H29" s="5">
        <f t="shared" si="0"/>
        <v>108</v>
      </c>
      <c r="I29" s="14">
        <v>3459</v>
      </c>
      <c r="J29" s="24" t="s">
        <v>27</v>
      </c>
      <c r="K29" s="5"/>
      <c r="L29" s="5"/>
      <c r="M29" s="5"/>
      <c r="N29" s="5"/>
    </row>
    <row r="30" spans="2:14" ht="18" customHeight="1">
      <c r="B30" s="28"/>
      <c r="C30" s="27"/>
      <c r="D30" s="27" t="s">
        <v>7</v>
      </c>
      <c r="E30" s="32">
        <v>40</v>
      </c>
      <c r="F30" s="33">
        <v>0</v>
      </c>
      <c r="G30" s="33">
        <v>1</v>
      </c>
      <c r="H30" s="5">
        <f t="shared" si="0"/>
        <v>39</v>
      </c>
      <c r="I30" s="14">
        <v>384</v>
      </c>
      <c r="J30" s="24" t="s">
        <v>27</v>
      </c>
      <c r="K30" s="5"/>
      <c r="L30" s="5"/>
      <c r="M30" s="5"/>
      <c r="N30" s="5"/>
    </row>
    <row r="31" spans="2:14" ht="18" customHeight="1">
      <c r="B31" s="28"/>
      <c r="C31" s="46" t="s">
        <v>14</v>
      </c>
      <c r="D31" s="46"/>
      <c r="E31" s="8">
        <f>+E32</f>
        <v>30</v>
      </c>
      <c r="F31" s="5">
        <f>+F32</f>
        <v>0</v>
      </c>
      <c r="G31" s="5">
        <f>+G32</f>
        <v>1</v>
      </c>
      <c r="H31" s="5">
        <f t="shared" si="0"/>
        <v>29</v>
      </c>
      <c r="I31" s="5">
        <f>+I32</f>
        <v>334</v>
      </c>
      <c r="J31" s="31">
        <v>692</v>
      </c>
      <c r="K31" s="5"/>
      <c r="L31" s="5"/>
      <c r="M31" s="5"/>
      <c r="N31" s="5"/>
    </row>
    <row r="32" spans="2:14" ht="18" customHeight="1">
      <c r="B32" s="28"/>
      <c r="C32" s="27"/>
      <c r="D32" s="27" t="s">
        <v>7</v>
      </c>
      <c r="E32" s="32">
        <v>30</v>
      </c>
      <c r="F32" s="33">
        <v>0</v>
      </c>
      <c r="G32" s="33">
        <v>1</v>
      </c>
      <c r="H32" s="5">
        <f t="shared" si="0"/>
        <v>29</v>
      </c>
      <c r="I32" s="14">
        <v>334</v>
      </c>
      <c r="J32" s="24" t="s">
        <v>27</v>
      </c>
      <c r="K32" s="5"/>
      <c r="L32" s="5"/>
      <c r="M32" s="5"/>
      <c r="N32" s="5"/>
    </row>
    <row r="33" spans="2:14" ht="18" customHeight="1">
      <c r="B33" s="28"/>
      <c r="C33" s="46" t="s">
        <v>15</v>
      </c>
      <c r="D33" s="46"/>
      <c r="E33" s="8">
        <f>SUM(E34:E36)</f>
        <v>154</v>
      </c>
      <c r="F33" s="5">
        <f>SUM(F34:F36)</f>
        <v>57</v>
      </c>
      <c r="G33" s="5">
        <f>SUM(G34:G36)</f>
        <v>57</v>
      </c>
      <c r="H33" s="5">
        <f t="shared" si="0"/>
        <v>154</v>
      </c>
      <c r="I33" s="5">
        <f>SUM(I34:I36)</f>
        <v>3678</v>
      </c>
      <c r="J33" s="37">
        <v>2224</v>
      </c>
      <c r="K33" s="5"/>
      <c r="L33" s="5"/>
      <c r="M33" s="5"/>
      <c r="N33" s="5"/>
    </row>
    <row r="34" spans="2:14" ht="18" customHeight="1">
      <c r="B34" s="28"/>
      <c r="C34" s="27"/>
      <c r="D34" s="27" t="s">
        <v>3</v>
      </c>
      <c r="E34" s="32">
        <v>2</v>
      </c>
      <c r="F34" s="14">
        <v>9</v>
      </c>
      <c r="G34" s="14">
        <v>9</v>
      </c>
      <c r="H34" s="5">
        <f t="shared" si="0"/>
        <v>2</v>
      </c>
      <c r="I34" s="14">
        <v>64</v>
      </c>
      <c r="J34" s="24" t="s">
        <v>27</v>
      </c>
      <c r="K34" s="5"/>
      <c r="L34" s="5"/>
      <c r="M34" s="5"/>
      <c r="N34" s="5"/>
    </row>
    <row r="35" spans="2:14" ht="18" customHeight="1">
      <c r="B35" s="28"/>
      <c r="C35" s="27"/>
      <c r="D35" s="27" t="s">
        <v>11</v>
      </c>
      <c r="E35" s="32">
        <v>100</v>
      </c>
      <c r="F35" s="14">
        <v>48</v>
      </c>
      <c r="G35" s="14">
        <v>48</v>
      </c>
      <c r="H35" s="5">
        <f t="shared" si="0"/>
        <v>100</v>
      </c>
      <c r="I35" s="38">
        <v>3166</v>
      </c>
      <c r="J35" s="24" t="s">
        <v>27</v>
      </c>
      <c r="K35" s="5"/>
      <c r="L35" s="5"/>
      <c r="M35" s="5"/>
      <c r="N35" s="5"/>
    </row>
    <row r="36" spans="2:14" ht="18" customHeight="1">
      <c r="B36" s="10"/>
      <c r="C36" s="11"/>
      <c r="D36" s="11" t="s">
        <v>7</v>
      </c>
      <c r="E36" s="39">
        <v>52</v>
      </c>
      <c r="F36" s="40">
        <v>0</v>
      </c>
      <c r="G36" s="40">
        <v>0</v>
      </c>
      <c r="H36" s="12">
        <f t="shared" si="0"/>
        <v>52</v>
      </c>
      <c r="I36" s="41">
        <v>448</v>
      </c>
      <c r="J36" s="25" t="s">
        <v>27</v>
      </c>
      <c r="K36" s="5"/>
      <c r="L36" s="5"/>
      <c r="M36" s="5"/>
      <c r="N36" s="5"/>
    </row>
    <row r="37" spans="2:14" s="42" customFormat="1" ht="9" customHeight="1">
      <c r="B37" s="13"/>
      <c r="C37" s="13"/>
      <c r="D37" s="13"/>
      <c r="E37" s="14"/>
      <c r="F37" s="33"/>
      <c r="G37" s="33"/>
      <c r="H37" s="14"/>
      <c r="I37" s="14"/>
      <c r="J37" s="15"/>
      <c r="K37" s="14"/>
      <c r="L37" s="14"/>
      <c r="M37" s="14"/>
      <c r="N37" s="14"/>
    </row>
    <row r="38" spans="2:14" s="22" customFormat="1" ht="12" customHeight="1">
      <c r="B38" s="21" t="s">
        <v>24</v>
      </c>
      <c r="C38" s="21" t="s">
        <v>25</v>
      </c>
      <c r="D38" s="21"/>
      <c r="E38" s="21"/>
      <c r="F38" s="21"/>
      <c r="G38" s="21"/>
      <c r="H38" s="21"/>
      <c r="I38" s="21"/>
      <c r="J38" s="21"/>
      <c r="K38" s="16"/>
      <c r="L38" s="16"/>
      <c r="M38" s="16"/>
      <c r="N38" s="16"/>
    </row>
    <row r="39" spans="2:14" s="17" customFormat="1" ht="29.25" customHeight="1">
      <c r="C39" s="48" t="s">
        <v>31</v>
      </c>
      <c r="D39" s="48"/>
      <c r="E39" s="48"/>
      <c r="F39" s="48"/>
      <c r="G39" s="48"/>
      <c r="H39" s="48"/>
      <c r="I39" s="48"/>
      <c r="J39" s="48"/>
      <c r="K39" s="16"/>
      <c r="L39" s="16"/>
      <c r="M39" s="16"/>
      <c r="N39" s="16"/>
    </row>
    <row r="40" spans="2:14" s="17" customFormat="1" ht="28.5" customHeight="1">
      <c r="C40" s="43" t="s">
        <v>26</v>
      </c>
      <c r="D40" s="43"/>
      <c r="E40" s="43"/>
      <c r="F40" s="43"/>
      <c r="G40" s="43"/>
      <c r="H40" s="43"/>
      <c r="I40" s="43"/>
      <c r="J40" s="43"/>
      <c r="K40" s="16"/>
      <c r="L40" s="16"/>
      <c r="M40" s="16"/>
      <c r="N40" s="16"/>
    </row>
    <row r="41" spans="2:14" ht="29.25" customHeight="1">
      <c r="B41" s="23" t="s">
        <v>30</v>
      </c>
      <c r="C41" s="47" t="s">
        <v>29</v>
      </c>
      <c r="D41" s="47"/>
      <c r="E41" s="47"/>
      <c r="F41" s="47"/>
      <c r="G41" s="47"/>
      <c r="H41" s="47"/>
      <c r="I41" s="47"/>
      <c r="J41" s="47"/>
      <c r="K41" s="5"/>
      <c r="L41" s="5"/>
      <c r="M41" s="5"/>
      <c r="N41" s="5"/>
    </row>
    <row r="42" spans="2:14" ht="15.95" customHeight="1">
      <c r="B42" s="45" t="s">
        <v>28</v>
      </c>
      <c r="C42" s="45"/>
      <c r="D42" s="45"/>
      <c r="E42" s="45"/>
      <c r="F42" s="45"/>
      <c r="G42" s="45"/>
      <c r="H42" s="45"/>
      <c r="I42" s="45"/>
      <c r="J42" s="45"/>
      <c r="K42" s="5"/>
      <c r="L42" s="5"/>
      <c r="M42" s="5"/>
      <c r="N42" s="5"/>
    </row>
    <row r="43" spans="2:14" ht="8.1" customHeight="1">
      <c r="B43" s="44"/>
      <c r="C43" s="44"/>
      <c r="D43" s="44"/>
      <c r="E43" s="44"/>
      <c r="F43" s="44"/>
      <c r="G43" s="44"/>
      <c r="H43" s="44"/>
      <c r="I43" s="44"/>
      <c r="J43" s="44"/>
      <c r="K43" s="5"/>
      <c r="L43" s="5"/>
      <c r="M43" s="5"/>
      <c r="N43" s="5"/>
    </row>
    <row r="44" spans="2:14">
      <c r="B44" s="18"/>
      <c r="C44" s="27"/>
      <c r="D44" s="27"/>
      <c r="E44" s="5"/>
      <c r="F44" s="5"/>
      <c r="G44" s="5"/>
      <c r="H44" s="5"/>
      <c r="I44" s="5"/>
      <c r="J44" s="5"/>
      <c r="K44" s="5"/>
      <c r="L44" s="5"/>
      <c r="M44" s="5"/>
      <c r="N44" s="5"/>
    </row>
    <row r="45" spans="2:14">
      <c r="B45" s="18"/>
      <c r="C45" s="27"/>
      <c r="D45" s="27"/>
      <c r="E45" s="5"/>
      <c r="F45" s="5"/>
      <c r="G45" s="5"/>
      <c r="H45" s="5"/>
      <c r="I45" s="5"/>
      <c r="J45" s="5"/>
      <c r="K45" s="5"/>
      <c r="L45" s="5"/>
      <c r="M45" s="5"/>
      <c r="N45" s="5"/>
    </row>
    <row r="46" spans="2:14">
      <c r="B46" s="18"/>
      <c r="C46" s="27"/>
      <c r="D46" s="27"/>
      <c r="E46" s="5"/>
      <c r="F46" s="5"/>
      <c r="G46" s="5"/>
      <c r="H46" s="5"/>
      <c r="I46" s="5"/>
      <c r="J46" s="5"/>
      <c r="K46" s="5"/>
      <c r="L46" s="5"/>
      <c r="M46" s="5"/>
      <c r="N46" s="5"/>
    </row>
    <row r="47" spans="2:14">
      <c r="B47" s="18"/>
      <c r="C47" s="27"/>
      <c r="D47" s="27"/>
      <c r="E47" s="5"/>
      <c r="F47" s="5"/>
      <c r="G47" s="5"/>
      <c r="H47" s="5"/>
      <c r="I47" s="5"/>
      <c r="J47" s="5"/>
      <c r="K47" s="5"/>
      <c r="L47" s="5"/>
      <c r="M47" s="5"/>
      <c r="N47" s="5"/>
    </row>
    <row r="48" spans="2:14">
      <c r="B48" s="18"/>
      <c r="C48" s="27"/>
      <c r="D48" s="27"/>
      <c r="E48" s="5"/>
      <c r="F48" s="5"/>
      <c r="G48" s="5"/>
      <c r="H48" s="5"/>
      <c r="I48" s="5"/>
      <c r="J48" s="5"/>
      <c r="K48" s="5"/>
      <c r="L48" s="5"/>
      <c r="M48" s="5"/>
      <c r="N48" s="5"/>
    </row>
    <row r="49" spans="2:14">
      <c r="B49" s="18"/>
      <c r="C49" s="27"/>
      <c r="D49" s="27"/>
      <c r="E49" s="5"/>
      <c r="F49" s="5"/>
      <c r="G49" s="5"/>
      <c r="H49" s="5"/>
      <c r="I49" s="5"/>
      <c r="J49" s="5"/>
      <c r="K49" s="5"/>
      <c r="L49" s="5"/>
      <c r="M49" s="5"/>
      <c r="N49" s="5"/>
    </row>
    <row r="50" spans="2:14">
      <c r="B50" s="18"/>
      <c r="C50" s="27"/>
      <c r="D50" s="27"/>
      <c r="E50" s="5"/>
      <c r="F50" s="5"/>
      <c r="G50" s="5"/>
      <c r="H50" s="5"/>
      <c r="I50" s="5"/>
      <c r="J50" s="5"/>
      <c r="K50" s="5"/>
      <c r="L50" s="5"/>
      <c r="M50" s="5"/>
      <c r="N50" s="5"/>
    </row>
    <row r="51" spans="2:14">
      <c r="B51" s="18"/>
      <c r="C51" s="18"/>
      <c r="D51" s="18"/>
    </row>
    <row r="52" spans="2:14">
      <c r="B52" s="18"/>
      <c r="C52" s="18"/>
      <c r="D52" s="18"/>
    </row>
  </sheetData>
  <sheetProtection formatCells="0"/>
  <mergeCells count="18">
    <mergeCell ref="E3:I3"/>
    <mergeCell ref="B5:D5"/>
    <mergeCell ref="C6:D6"/>
    <mergeCell ref="B3:D4"/>
    <mergeCell ref="C24:D24"/>
    <mergeCell ref="B19:D19"/>
    <mergeCell ref="C20:D20"/>
    <mergeCell ref="C10:D10"/>
    <mergeCell ref="C27:D27"/>
    <mergeCell ref="C41:J41"/>
    <mergeCell ref="C31:D31"/>
    <mergeCell ref="C33:D33"/>
    <mergeCell ref="C39:J39"/>
    <mergeCell ref="C40:J40"/>
    <mergeCell ref="B43:J43"/>
    <mergeCell ref="B42:J42"/>
    <mergeCell ref="C16:D16"/>
    <mergeCell ref="C13:D13"/>
  </mergeCells>
  <phoneticPr fontId="2"/>
  <pageMargins left="0.74803149606299213" right="0.39370078740157483" top="0.59055118110236227" bottom="0.82677165354330717" header="0.23622047244094491" footer="0.51181102362204722"/>
  <pageSetup paperSize="9" orientation="portrait" blackAndWhite="1" horizont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16</vt:lpstr>
      <vt:lpstr>'16'!Print_Area</vt:lpstr>
    </vt:vector>
  </TitlesOfParts>
  <Company>TAIMS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2015-05-01T05:03:14Z</cp:lastPrinted>
  <dcterms:created xsi:type="dcterms:W3CDTF">2009-06-30T02:09:35Z</dcterms:created>
  <dcterms:modified xsi:type="dcterms:W3CDTF">2015-07-14T07:40:03Z</dcterms:modified>
</cp:coreProperties>
</file>